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805" yWindow="90" windowWidth="9900" windowHeight="7980"/>
  </bookViews>
  <sheets>
    <sheet name="informacje ogólne" sheetId="90" r:id="rId1"/>
    <sheet name="budynki" sheetId="89" r:id="rId2"/>
    <sheet name="elektronika " sheetId="83" r:id="rId3"/>
    <sheet name="środki trwałe" sheetId="92" r:id="rId4"/>
    <sheet name="pojazdy" sheetId="6" r:id="rId5"/>
    <sheet name="maszyny" sheetId="94" r:id="rId6"/>
    <sheet name="szkody" sheetId="91" r:id="rId7"/>
    <sheet name="lokalizacje" sheetId="93" r:id="rId8"/>
  </sheets>
  <definedNames>
    <definedName name="_xlnm._FilterDatabase" localSheetId="2" hidden="1">'elektronika '!$B$6:$IU$6</definedName>
    <definedName name="_xlnm.Print_Area" localSheetId="1">budynki!$B$1:$AB$185</definedName>
    <definedName name="_xlnm.Print_Area" localSheetId="2">'elektronika '!$B$2:$E$401</definedName>
    <definedName name="_xlnm.Print_Area" localSheetId="4">pojazdy!$B$2:$AB$52</definedName>
  </definedNames>
  <calcPr calcId="145621"/>
</workbook>
</file>

<file path=xl/calcChain.xml><?xml version="1.0" encoding="utf-8"?>
<calcChain xmlns="http://schemas.openxmlformats.org/spreadsheetml/2006/main">
  <c r="H28" i="89" l="1"/>
  <c r="H185" i="89" s="1"/>
  <c r="D6" i="92"/>
  <c r="H183" i="89"/>
  <c r="G35" i="91"/>
  <c r="G26" i="91"/>
  <c r="G15" i="91"/>
  <c r="H47" i="94"/>
  <c r="H57" i="94"/>
  <c r="H27" i="94"/>
  <c r="H20" i="94"/>
  <c r="H59" i="94" s="1"/>
  <c r="E18" i="92"/>
  <c r="E308" i="83"/>
  <c r="E299" i="83"/>
  <c r="E287" i="83"/>
  <c r="E283" i="83"/>
  <c r="E269" i="83"/>
  <c r="E265" i="83"/>
  <c r="E255" i="83"/>
  <c r="E251" i="83"/>
  <c r="E241" i="83"/>
  <c r="E232" i="83"/>
  <c r="E226" i="83"/>
  <c r="E217" i="83"/>
  <c r="E206" i="83"/>
  <c r="E200" i="83"/>
  <c r="E194" i="83"/>
  <c r="E182" i="83"/>
  <c r="E175" i="83"/>
  <c r="E164" i="83"/>
  <c r="E160" i="83"/>
  <c r="E155" i="83"/>
  <c r="E116" i="83"/>
  <c r="E315" i="83" s="1"/>
  <c r="E108" i="83"/>
  <c r="E92" i="83"/>
  <c r="E311" i="83" s="1"/>
  <c r="H36" i="94"/>
  <c r="H38" i="94"/>
  <c r="E138" i="83"/>
  <c r="E73" i="83"/>
  <c r="E313" i="83" s="1"/>
  <c r="E63" i="83"/>
  <c r="E213" i="83"/>
  <c r="H81" i="89"/>
  <c r="H77" i="89"/>
  <c r="H65" i="89"/>
  <c r="H57" i="89"/>
  <c r="H51" i="89"/>
  <c r="H33" i="89"/>
  <c r="H40" i="89"/>
  <c r="H84" i="89"/>
  <c r="D43" i="91"/>
  <c r="D41" i="91"/>
  <c r="D40" i="91"/>
  <c r="D39" i="91"/>
  <c r="D38" i="91"/>
  <c r="D44" i="91" s="1"/>
  <c r="H35" i="91"/>
  <c r="F37" i="91" s="1"/>
  <c r="G9" i="91"/>
  <c r="D42" i="91"/>
  <c r="H87" i="89"/>
  <c r="D13" i="92"/>
  <c r="D18" i="92" s="1"/>
  <c r="E189" i="83"/>
  <c r="E142" i="83"/>
  <c r="E318" i="83" l="1"/>
</calcChain>
</file>

<file path=xl/comments1.xml><?xml version="1.0" encoding="utf-8"?>
<comments xmlns="http://schemas.openxmlformats.org/spreadsheetml/2006/main">
  <authors>
    <author/>
  </authors>
  <commentList>
    <comment ref="J107" authorId="0">
      <text>
        <r>
          <rPr>
            <sz val="10"/>
            <rFont val="Arial"/>
            <family val="2"/>
            <charset val="238"/>
          </rPr>
          <t>Jeden lokal w całym budynku</t>
        </r>
      </text>
    </comment>
    <comment ref="J108" authorId="0">
      <text>
        <r>
          <rPr>
            <sz val="10"/>
            <rFont val="Arial"/>
            <family val="2"/>
            <charset val="238"/>
          </rPr>
          <t xml:space="preserve">Jeden lokal w budynku </t>
        </r>
      </text>
    </comment>
    <comment ref="J109" authorId="0">
      <text>
        <r>
          <rPr>
            <sz val="10"/>
            <rFont val="Arial"/>
            <family val="2"/>
            <charset val="238"/>
          </rPr>
          <t xml:space="preserve">Jeden lokal w budynku </t>
        </r>
      </text>
    </comment>
    <comment ref="J110" authorId="0">
      <text>
        <r>
          <rPr>
            <sz val="10"/>
            <rFont val="Arial"/>
            <family val="2"/>
            <charset val="238"/>
          </rPr>
          <t xml:space="preserve">Jeden lokal w budynku </t>
        </r>
      </text>
    </comment>
    <comment ref="J111" authorId="0">
      <text>
        <r>
          <rPr>
            <sz val="10"/>
            <rFont val="Arial"/>
            <family val="2"/>
            <charset val="238"/>
          </rPr>
          <t xml:space="preserve">Jeden lokal w budynku </t>
        </r>
      </text>
    </comment>
    <comment ref="J112" authorId="0">
      <text>
        <r>
          <rPr>
            <sz val="10"/>
            <rFont val="Arial"/>
            <family val="2"/>
            <charset val="238"/>
          </rPr>
          <t xml:space="preserve">Jeden lokal w budynku </t>
        </r>
      </text>
    </comment>
    <comment ref="J117" authorId="0">
      <text>
        <r>
          <rPr>
            <sz val="10"/>
            <rFont val="Arial"/>
            <family val="2"/>
            <charset val="238"/>
          </rPr>
          <t>Budynek przeznaczony do remontu</t>
        </r>
      </text>
    </comment>
    <comment ref="J118" authorId="0">
      <text>
        <r>
          <rPr>
            <sz val="10"/>
            <rFont val="Arial"/>
            <family val="2"/>
            <charset val="238"/>
          </rPr>
          <t>Jeden lokal w całym budynku</t>
        </r>
      </text>
    </comment>
    <comment ref="J119" authorId="0">
      <text>
        <r>
          <rPr>
            <sz val="10"/>
            <rFont val="Arial"/>
            <family val="2"/>
            <charset val="238"/>
          </rPr>
          <t>½ budynku – dom dwurodzinny</t>
        </r>
      </text>
    </comment>
    <comment ref="J120" authorId="0">
      <text>
        <r>
          <rPr>
            <sz val="10"/>
            <rFont val="Arial"/>
            <family val="2"/>
            <charset val="238"/>
          </rPr>
          <t>½ budynku – dom dwurodzinny</t>
        </r>
      </text>
    </comment>
    <comment ref="J121" authorId="0">
      <text>
        <r>
          <rPr>
            <sz val="10"/>
            <rFont val="Arial"/>
            <family val="2"/>
            <charset val="238"/>
          </rPr>
          <t>Jeden lokal w budynku – dom czterorodzinny</t>
        </r>
      </text>
    </comment>
    <comment ref="J122" authorId="0">
      <text>
        <r>
          <rPr>
            <sz val="10"/>
            <rFont val="Arial"/>
            <family val="2"/>
            <charset val="238"/>
          </rPr>
          <t>Jeden lokal w budynku – dom czterorodzinny</t>
        </r>
      </text>
    </comment>
    <comment ref="J123" authorId="0">
      <text>
        <r>
          <rPr>
            <sz val="10"/>
            <rFont val="Arial"/>
            <family val="2"/>
            <charset val="238"/>
          </rPr>
          <t>Jeden lokal w budynku – dom czterorodzinny</t>
        </r>
      </text>
    </comment>
  </commentList>
</comments>
</file>

<file path=xl/sharedStrings.xml><?xml version="1.0" encoding="utf-8"?>
<sst xmlns="http://schemas.openxmlformats.org/spreadsheetml/2006/main" count="3067" uniqueCount="949">
  <si>
    <t>RAZEM</t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</si>
  <si>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stacjonarnego</t>
    </r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</si>
  <si>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przenośnego</t>
    </r>
    <r>
      <rPr>
        <b/>
        <i/>
        <sz val="10"/>
        <rFont val="Arial"/>
        <family val="2"/>
        <charset val="238"/>
      </rPr>
      <t xml:space="preserve"> </t>
    </r>
  </si>
  <si>
    <t>PKD</t>
  </si>
  <si>
    <t>x</t>
  </si>
  <si>
    <t>L.p.</t>
  </si>
  <si>
    <t>Nazwa jednostki</t>
  </si>
  <si>
    <t>NIP</t>
  </si>
  <si>
    <t>REGON</t>
  </si>
  <si>
    <t>Liczba pracowników</t>
  </si>
  <si>
    <t>lokalizacja (adres)</t>
  </si>
  <si>
    <t>Rodzaj         (osobowy/ ciężarowy/ specjalny)</t>
  </si>
  <si>
    <t>Data I rejestracji</t>
  </si>
  <si>
    <t>Data ważności badań technicznych</t>
  </si>
  <si>
    <t>Ilość miejsc</t>
  </si>
  <si>
    <t>Ładowność</t>
  </si>
  <si>
    <t>Zabezpieczenia przeciwkradzieżowe</t>
  </si>
  <si>
    <t>rodzaj</t>
  </si>
  <si>
    <t>wartość</t>
  </si>
  <si>
    <t>Przebieg</t>
  </si>
  <si>
    <t>W tym zbiory bibioteczne</t>
  </si>
  <si>
    <t>Jednostka</t>
  </si>
  <si>
    <t>Razem</t>
  </si>
  <si>
    <t>Lp.</t>
  </si>
  <si>
    <t>Marka</t>
  </si>
  <si>
    <t>Typ, model</t>
  </si>
  <si>
    <t>Nr podw./ nadw.</t>
  </si>
  <si>
    <t>Nr rej.</t>
  </si>
  <si>
    <t>Rok prod.</t>
  </si>
  <si>
    <t>Od</t>
  </si>
  <si>
    <t>Do</t>
  </si>
  <si>
    <t xml:space="preserve">Nazwa  </t>
  </si>
  <si>
    <t>Rok produkcji</t>
  </si>
  <si>
    <t>Wartość księgowa brutto</t>
  </si>
  <si>
    <t>Wyposażenie dodatkowe</t>
  </si>
  <si>
    <t>Razem sprzęt stacjonarny</t>
  </si>
  <si>
    <t>Razem sprzęt przenośny</t>
  </si>
  <si>
    <t>Razem monitoring wizyjny</t>
  </si>
  <si>
    <t>Lokalizacja (adres)</t>
  </si>
  <si>
    <t>Urządzenia i wyposażenie</t>
  </si>
  <si>
    <t>Wykaz monitoringu wizyjnego</t>
  </si>
  <si>
    <t>Nazwa maszyny (urządzenia)</t>
  </si>
  <si>
    <t>Numer seryjny</t>
  </si>
  <si>
    <t>Moc, wydajność, cinienie</t>
  </si>
  <si>
    <t>Producent</t>
  </si>
  <si>
    <t xml:space="preserve">opis zabezpieczeń przed awarią (dodatkowe do wymaganych przepisami lub zaleceniami producenta)                 </t>
  </si>
  <si>
    <t>Czy maszyna (urządzenie) jest eksploatowana pod ziemią? (TAK/NIE)</t>
  </si>
  <si>
    <t>Miejsce ubezpieczenia (adres)</t>
  </si>
  <si>
    <t>Liczba uczniów/ wychowanków/ pensjonariuszy</t>
  </si>
  <si>
    <t>Rodzaj prowadzonej działalności (opisowo)</t>
  </si>
  <si>
    <t>Planowane imprezy w ciągu roku (nie biletowane i nie podlegające ubezpieczeniu obowiązkowemu OC)</t>
  </si>
  <si>
    <t>lp.</t>
  </si>
  <si>
    <t xml:space="preserve">nazwa budynku/ budowli 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</si>
  <si>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</si>
  <si>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</si>
  <si>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</si>
  <si>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</si>
  <si>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Rodzaj materiałów budowlanych, z jakich wykonano budynek</t>
  </si>
  <si>
    <t>powierzchnia zabudowy (w m²)*</t>
  </si>
  <si>
    <t>powierzchnia użytkowa (w m²)**</t>
  </si>
  <si>
    <t>ilość kondygnacji</t>
  </si>
  <si>
    <t>czy budynek jest podpiwniczony?</t>
  </si>
  <si>
    <t>czy znajdują się w nim instalacje sanitarne? (TAK/NIE)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</si>
  <si>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</si>
  <si>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</si>
  <si>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</si>
  <si>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</si>
  <si>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</si>
  <si>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</si>
  <si>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</si>
  <si>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</si>
  <si>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</si>
  <si>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</si>
  <si>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suma ubezpieczenia (wartość)</t>
  </si>
  <si>
    <t>rodzaj wartości (księgowa brutto - KB / odtworzeniowa - O)</t>
  </si>
  <si>
    <r>
      <t>czy na poddaszu są składkowane materiały palne?</t>
    </r>
    <r>
      <rPr>
        <b/>
        <sz val="10"/>
        <color indexed="60"/>
        <rFont val="Arial"/>
        <family val="2"/>
        <charset val="238"/>
      </rPr>
      <t xml:space="preserve"> </t>
    </r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</si>
  <si>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</si>
  <si>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SUMA OGÓŁEM:</t>
  </si>
  <si>
    <t>Poj.</t>
  </si>
  <si>
    <t>Dopuszczalna masa całkowita</t>
  </si>
  <si>
    <t>Czy pojazd służy do nauki jazdy? (TAK/NIE)</t>
  </si>
  <si>
    <t>Okres ubezpieczenia OC i NW</t>
  </si>
  <si>
    <t>Okres ubezpieczenia AC i KR</t>
  </si>
  <si>
    <r>
      <t>Zielona Karta</t>
    </r>
    <r>
      <rPr>
        <sz val="10"/>
        <rFont val="Arial"/>
        <family val="2"/>
        <charset val="238"/>
      </rPr>
      <t xml:space="preserve"> (kraj)</t>
    </r>
  </si>
  <si>
    <t>Wyposażenie pojazdu specjalnego</t>
  </si>
  <si>
    <t>Tabela nr 1 - Informacje ogólne do oceny ryzyka w Gminie Człuchów</t>
  </si>
  <si>
    <t>Tabela nr 2 - Wykaz budynków i budowli w Gminie Człuchów</t>
  </si>
  <si>
    <t>Tabela nr 3 - Wykaz sprzętu elektronicznego w Gminie Człuchów</t>
  </si>
  <si>
    <t>WYKAZ LOKALIZACJI, W KTÓRYCH PROWADZONA JEST DZIAŁALNOŚĆ ORAZ LOKALIZACJI, GDZIE ZNAJDUJE SIĘ MIENIE NALEŻĄCE DO JEDNOSTEK GMINY CZŁUCHÓW (nie wykazane w załączniku nr 1 - poniższy wykaz nie musi być pełnym wykazem lokalizacji)</t>
  </si>
  <si>
    <t>Urząd Gminy</t>
  </si>
  <si>
    <t>Straż Gminna</t>
  </si>
  <si>
    <t>Gimnazjum Gminne</t>
  </si>
  <si>
    <t>Szkoła Podstawowa w Wierzchowie</t>
  </si>
  <si>
    <t>Szkoła Podstawowa w Polnicy</t>
  </si>
  <si>
    <t>Szkoła Podstawowa w Rychnowach</t>
  </si>
  <si>
    <t>Szkoła Podstawowa w Stołcznie</t>
  </si>
  <si>
    <t>Samorządowe Przedszkole w Wierzchowie</t>
  </si>
  <si>
    <t>Samorządowe Przedszkole w Ględowie</t>
  </si>
  <si>
    <t>Samorządowe Przedszkole w Polnicy</t>
  </si>
  <si>
    <t>Gminna Biblioteka Publiczna w Polnicy</t>
  </si>
  <si>
    <t>Zakład Gospodarki Komunalnej</t>
  </si>
  <si>
    <t>Gminny Ośrodek Pomocy Społecznej</t>
  </si>
  <si>
    <t>843-10-84-804</t>
  </si>
  <si>
    <t>8411Z</t>
  </si>
  <si>
    <t>1. Urząd Gminy</t>
  </si>
  <si>
    <t>Budynek Urzędu Gminy</t>
  </si>
  <si>
    <t>odtworzeniowa</t>
  </si>
  <si>
    <t>p/pożarowe: - 9 gaśnic proszkowych
 - monitoring /sygnał przekazywany do Unii w Koszalinie
p/kradzieżowe: - szyby antywłamaniowe</t>
  </si>
  <si>
    <t>Człuchów, ul. Szczecińska 33</t>
  </si>
  <si>
    <t>Ogrodzenie bud. Urz Gm.</t>
  </si>
  <si>
    <t>księgowa brutto</t>
  </si>
  <si>
    <t>Remiza</t>
  </si>
  <si>
    <t>Mosiny</t>
  </si>
  <si>
    <t>Polnica</t>
  </si>
  <si>
    <t>Biskupnica</t>
  </si>
  <si>
    <t>Bukowo</t>
  </si>
  <si>
    <t>ogrodzenie Remizy</t>
  </si>
  <si>
    <t>budynek Wisła - harcówka</t>
  </si>
  <si>
    <t>Rychnowy</t>
  </si>
  <si>
    <t>Biblioteka</t>
  </si>
  <si>
    <t>kraty w oknach (parter), drzwi PCV i drewniane</t>
  </si>
  <si>
    <t>Rychnowy 7</t>
  </si>
  <si>
    <t>Stadion w Dębnicy (trybuny i boksy)</t>
  </si>
  <si>
    <t>Dębnica</t>
  </si>
  <si>
    <t>Boisko ORLIK - kompleks</t>
  </si>
  <si>
    <t>Oświetlrnie ORLIK</t>
  </si>
  <si>
    <t>Drogi i parkingi p/stadione w Dębnicy</t>
  </si>
  <si>
    <t>Ogrodzenie stadionu w Dębnicy</t>
  </si>
  <si>
    <t>Boisko 2000 m2</t>
  </si>
  <si>
    <t>Stołczno</t>
  </si>
  <si>
    <t>Boisko 44x22</t>
  </si>
  <si>
    <t>Boisko</t>
  </si>
  <si>
    <t>Boisko 60x90</t>
  </si>
  <si>
    <t>Jaromierz</t>
  </si>
  <si>
    <t>Boisko 60x95</t>
  </si>
  <si>
    <t>Dobojewo</t>
  </si>
  <si>
    <t>Brzeźno</t>
  </si>
  <si>
    <t>Jęczniki</t>
  </si>
  <si>
    <t>cegła czerwona</t>
  </si>
  <si>
    <t>drewniane</t>
  </si>
  <si>
    <t>konstrukcja dachu drewniana, pokryty blachodachówką</t>
  </si>
  <si>
    <t>nie</t>
  </si>
  <si>
    <t>bardzo dobra</t>
  </si>
  <si>
    <t>brak</t>
  </si>
  <si>
    <t>pustaki</t>
  </si>
  <si>
    <t>stropodach</t>
  </si>
  <si>
    <t>blacha</t>
  </si>
  <si>
    <t>pustaki żużlowe</t>
  </si>
  <si>
    <t>płyty żelbetonowe</t>
  </si>
  <si>
    <t>dobra</t>
  </si>
  <si>
    <t>pustak siporeks</t>
  </si>
  <si>
    <t>bardzo dobry</t>
  </si>
  <si>
    <t>drewniany</t>
  </si>
  <si>
    <t>papa</t>
  </si>
  <si>
    <t>dostateczny</t>
  </si>
  <si>
    <t>dostateczna</t>
  </si>
  <si>
    <t>tak</t>
  </si>
  <si>
    <t>parter</t>
  </si>
  <si>
    <t>Zestaw komputerowy ACER</t>
  </si>
  <si>
    <t>Zestaw komputerowy ALSEN</t>
  </si>
  <si>
    <t>Serwer DL 14063</t>
  </si>
  <si>
    <t>Zestaw komputerowy CELERON</t>
  </si>
  <si>
    <t xml:space="preserve">Zestaw komputerowy </t>
  </si>
  <si>
    <t>monitor</t>
  </si>
  <si>
    <t>Zestaw komputerowy</t>
  </si>
  <si>
    <t>Zestaw komuterowy</t>
  </si>
  <si>
    <t>Drukarka HP 1022</t>
  </si>
  <si>
    <t>Drukarka HPJet 1280</t>
  </si>
  <si>
    <t>Drukarka HP 1018</t>
  </si>
  <si>
    <t>Drukarka OKI 3320</t>
  </si>
  <si>
    <t>Drukarka HP</t>
  </si>
  <si>
    <t>Drukarka OKI 3321</t>
  </si>
  <si>
    <t>Drukarka laser Jet</t>
  </si>
  <si>
    <t xml:space="preserve">Drukarka laser </t>
  </si>
  <si>
    <t>Drukarka PLOTER</t>
  </si>
  <si>
    <t>Drukarka OKI</t>
  </si>
  <si>
    <t xml:space="preserve">Drukarka OKI </t>
  </si>
  <si>
    <t>Drukarka HP Laser</t>
  </si>
  <si>
    <t>Drukarka HP laser</t>
  </si>
  <si>
    <t xml:space="preserve">Drukarka HP laser </t>
  </si>
  <si>
    <t>Skaner Plustek Optic</t>
  </si>
  <si>
    <t>Kserokopiarka cyfrowa Panasonic DP</t>
  </si>
  <si>
    <t>Kserokopiarka  Minolta</t>
  </si>
  <si>
    <t>Kserokopiarka Minolta</t>
  </si>
  <si>
    <t>Projektor Acer</t>
  </si>
  <si>
    <t>Centrala telefoniczna</t>
  </si>
  <si>
    <t>nagrywarka</t>
  </si>
  <si>
    <t>Fax Laser Jet</t>
  </si>
  <si>
    <t>Aparat cyfrowy Panasonic</t>
  </si>
  <si>
    <t>Projektor Bena</t>
  </si>
  <si>
    <t>Ekran projekcyjny</t>
  </si>
  <si>
    <t>Aparat cyfrowy Canon</t>
  </si>
  <si>
    <t>Laptop DV 9960</t>
  </si>
  <si>
    <t xml:space="preserve">Laptop NOT Pawilion </t>
  </si>
  <si>
    <t>AUTOBUS</t>
  </si>
  <si>
    <t>OSOBOWY</t>
  </si>
  <si>
    <t>6540 cm3</t>
  </si>
  <si>
    <t>AUTOSAN   H9-20</t>
  </si>
  <si>
    <t>SUADW3AAPTS020224</t>
  </si>
  <si>
    <t>01.04.1996</t>
  </si>
  <si>
    <t>16.08.2012</t>
  </si>
  <si>
    <t>AUTOSAN   H10.10.02</t>
  </si>
  <si>
    <t>SUADW3ACPVS160631</t>
  </si>
  <si>
    <t>30.10.1997</t>
  </si>
  <si>
    <t>24.08.2012</t>
  </si>
  <si>
    <t>AUTOSAN   H9-21.41S</t>
  </si>
  <si>
    <t>SUASW3AAPXS021483</t>
  </si>
  <si>
    <t>20.09.1999</t>
  </si>
  <si>
    <t>27.08.212</t>
  </si>
  <si>
    <t>IVECO      DAILY</t>
  </si>
  <si>
    <t>ZCFC4090005388873</t>
  </si>
  <si>
    <t>2800 cm3</t>
  </si>
  <si>
    <t>19.07.2006</t>
  </si>
  <si>
    <t>20.08.2012</t>
  </si>
  <si>
    <t>AUTOSAN TRAMP</t>
  </si>
  <si>
    <t>SUASW3RAP5S680562</t>
  </si>
  <si>
    <t>4116 cm3</t>
  </si>
  <si>
    <t>21.06.2005</t>
  </si>
  <si>
    <t>23.10.2012</t>
  </si>
  <si>
    <t>Ford Transit</t>
  </si>
  <si>
    <t>350 M  2.4 TDGI</t>
  </si>
  <si>
    <t>WFONXXTTFN9P82051</t>
  </si>
  <si>
    <t>Star</t>
  </si>
  <si>
    <t>WMAL 702Z87Y175394</t>
  </si>
  <si>
    <t>O8535</t>
  </si>
  <si>
    <t>Jelcz</t>
  </si>
  <si>
    <t>WFONXXTTFNAB16124</t>
  </si>
  <si>
    <t>GCZ50PJ</t>
  </si>
  <si>
    <t>OSP Mosiny</t>
  </si>
  <si>
    <t>843-152-65-67</t>
  </si>
  <si>
    <t>8424Z</t>
  </si>
  <si>
    <t>Bezpieczeństwo Państwa, porządek i bezpieczeństwo publiczne</t>
  </si>
  <si>
    <t>2. Straż Gminna</t>
  </si>
  <si>
    <t>lokal użytkowy</t>
  </si>
  <si>
    <t xml:space="preserve">odtworzeniowa </t>
  </si>
  <si>
    <t>użyczenie z ZGK; zabezpieczenie przeciwpożarowe i przeciwwłamaniowe
urządzenie sygnalizacyjno-alarmowe z powiadomieniem komendanta i księgowego przez firmę ochroniarską "Unia". Monitoring, zamki szyfrowe, drzwi do dyżurki zamykane na dwa zamki wielozastawkowe, okna zabezpieczone kratami, system awaryjnego zasilania UPS, 4 gasnice proszkowe + worki ogniotrwałe w Archiwum</t>
  </si>
  <si>
    <t>ul. Szczecińska 17 Człuchów</t>
  </si>
  <si>
    <t>garaż na samochody służbowe</t>
  </si>
  <si>
    <t>ul. Szczecińska 9A Człuchów</t>
  </si>
  <si>
    <t>droga wewnętrzna do garaży</t>
  </si>
  <si>
    <t>nawigacja 2 szt.</t>
  </si>
  <si>
    <t>laptop TBA</t>
  </si>
  <si>
    <t>laptop Acer</t>
  </si>
  <si>
    <t>Laptop Dell (alienware)</t>
  </si>
  <si>
    <t>Laptop ASSus</t>
  </si>
  <si>
    <t>Fotoradar</t>
  </si>
  <si>
    <t>Maszt z urzadzeniem rejestrującym w Rychnowach</t>
  </si>
  <si>
    <t>Maszt z urządzeniem rejestrującym  w Mosinach</t>
  </si>
  <si>
    <t>Maszt zurządzeniem rejestrującym w Wierzchowie</t>
  </si>
  <si>
    <t>Maszt z urządzeniem rejestrującym w Barkowie</t>
  </si>
  <si>
    <t>monitoring wizyjny Borkowo</t>
  </si>
  <si>
    <t>monitoring wizyjny Wierzchowo</t>
  </si>
  <si>
    <t>monitoring wizyjny Stołczno</t>
  </si>
  <si>
    <t>sprzęt komputerowy</t>
  </si>
  <si>
    <t>2005-2012</t>
  </si>
  <si>
    <t>kserokopiarka Canon</t>
  </si>
  <si>
    <t>drukareki (laserowe i igłowe)</t>
  </si>
  <si>
    <t>2005-2011</t>
  </si>
  <si>
    <t>skaner Epson gt-s80n</t>
  </si>
  <si>
    <t>skaner Epson</t>
  </si>
  <si>
    <t>rejestrator rozmów</t>
  </si>
  <si>
    <t>centrala ppoż</t>
  </si>
  <si>
    <t>centrala  telefoniczna</t>
  </si>
  <si>
    <t>serwer</t>
  </si>
  <si>
    <t>skanery-czytniki kodów kreskowych</t>
  </si>
  <si>
    <t>2010-2012</t>
  </si>
  <si>
    <t>rejestrator czasu pracy</t>
  </si>
  <si>
    <t>centrala alarmowa</t>
  </si>
  <si>
    <t>Volkswagen</t>
  </si>
  <si>
    <t>T4</t>
  </si>
  <si>
    <t>WV2ZZZ70ZRM129976</t>
  </si>
  <si>
    <t>GCZ 99GL</t>
  </si>
  <si>
    <t>osobowy</t>
  </si>
  <si>
    <t>Peugeot</t>
  </si>
  <si>
    <t>Partner</t>
  </si>
  <si>
    <t>WF37S9HC9JB58192</t>
  </si>
  <si>
    <t>GCZ 99NE</t>
  </si>
  <si>
    <t>16.04.2010</t>
  </si>
  <si>
    <t>WF37S9HC9JX286759</t>
  </si>
  <si>
    <t>GCZ 99NG</t>
  </si>
  <si>
    <t>843-155-24-29</t>
  </si>
  <si>
    <t>szkoła</t>
  </si>
  <si>
    <t>3. Gimnazjum Gminne</t>
  </si>
  <si>
    <t>Barkowo- stary budynek</t>
  </si>
  <si>
    <t>TAK</t>
  </si>
  <si>
    <t>NIE</t>
  </si>
  <si>
    <t>przed 1945</t>
  </si>
  <si>
    <t>4 gaśnice</t>
  </si>
  <si>
    <t>Barkowo 20</t>
  </si>
  <si>
    <t>Barkowo - nowy budynek</t>
  </si>
  <si>
    <t>3 gaśnice, kraty oraz system alarmowy w Sali informatycznej</t>
  </si>
  <si>
    <t>Barkowo 40</t>
  </si>
  <si>
    <t>Barkowo kotłownia wraz z kotłem grzewczym</t>
  </si>
  <si>
    <t>kotłownia</t>
  </si>
  <si>
    <t>Barkowo - magazyn paliw</t>
  </si>
  <si>
    <t>maganym paliw</t>
  </si>
  <si>
    <t>Polnica- łącznik</t>
  </si>
  <si>
    <t>4 gaśnice w pobliżu remiza KSRG, system alarmowy</t>
  </si>
  <si>
    <t>Polnica 72</t>
  </si>
  <si>
    <t>cegła kratówka + ocieplenie</t>
  </si>
  <si>
    <t>gęstożebrowy, płyta warstwowa</t>
  </si>
  <si>
    <t>papa, płyta warstwowa</t>
  </si>
  <si>
    <t>mieszkania</t>
  </si>
  <si>
    <t>dobre</t>
  </si>
  <si>
    <t xml:space="preserve">nie dotyczy </t>
  </si>
  <si>
    <t>cegła ceramiczna + ocieplenie</t>
  </si>
  <si>
    <t>konstrukacja drewniana, blachodachówka</t>
  </si>
  <si>
    <t>brak poddasza</t>
  </si>
  <si>
    <t>gazobeton 30 cm</t>
  </si>
  <si>
    <t>konstrukacja stalowa, blacha ocynkowana</t>
  </si>
  <si>
    <t>słupy stalowe + blacha ocynkowana</t>
  </si>
  <si>
    <t>nie dotycz</t>
  </si>
  <si>
    <t>nie dotyczy</t>
  </si>
  <si>
    <t>gazobeton 24 cm + ocieplenie</t>
  </si>
  <si>
    <t>płyty gipsowo kartonowe</t>
  </si>
  <si>
    <t>konstrukacja stalowa, płyta warstwowa</t>
  </si>
  <si>
    <t>pracownia komputerowa klasy gimnazjalne w Barkowie (w skład wchodzi 1 zestaw komputerowy - serwer, 11 zestawów koputerowych uczniowskich, skrzynka sieciowa, drukarka, skaner, komputer przenośny oraz wideoprojektor)</t>
  </si>
  <si>
    <t>zestaw komputerowy</t>
  </si>
  <si>
    <t>urządzenie wielofunkcyjne</t>
  </si>
  <si>
    <t xml:space="preserve">rzutnik </t>
  </si>
  <si>
    <t xml:space="preserve">kserokopiarka Minolta Di 152 </t>
  </si>
  <si>
    <t xml:space="preserve">kserokopiarka Minolta Di 183 </t>
  </si>
  <si>
    <t>niszczarka do papieru</t>
  </si>
  <si>
    <t xml:space="preserve">przenośny ekran projekcyjny </t>
  </si>
  <si>
    <t>projektor BENQ + moduł Wi-Fi</t>
  </si>
  <si>
    <t>kserokopiarka Konica 7216</t>
  </si>
  <si>
    <t>drukarska</t>
  </si>
  <si>
    <t>drukarska HP Laser Jet</t>
  </si>
  <si>
    <t>drukarka HP Laser Jet</t>
  </si>
  <si>
    <t>Netebook Acer Aspire</t>
  </si>
  <si>
    <t>Zetor</t>
  </si>
  <si>
    <t>GCZ E604</t>
  </si>
  <si>
    <t>ciągnik</t>
  </si>
  <si>
    <t>15.09.2004</t>
  </si>
  <si>
    <t>16.05.2013</t>
  </si>
  <si>
    <t>843-15-52-435</t>
  </si>
  <si>
    <t>000648497</t>
  </si>
  <si>
    <t>8520Z</t>
  </si>
  <si>
    <t>szkolnictwo</t>
  </si>
  <si>
    <t>4. Szkoła Podstawowa w Wierzchowie</t>
  </si>
  <si>
    <t>budynek szkoły nr 1</t>
  </si>
  <si>
    <t>oświata</t>
  </si>
  <si>
    <t>gasnica proszkowa- 5 szt., hydrant - 3 szt., alarm sygnalizacyjny w klasie nr 13 i na zewnątrz budynku, monitoring na korytarzach- 5 kamer, na zewnatrz 3 kamery, kraty w oknach sekretariatu i drzwiach wejściowych, okna antywłamaniowe w gabinecie dyrektora, drzwi aluminiowe wejściowe do budynku 2 szt., zamykane na 2 zamki</t>
  </si>
  <si>
    <t>Wierzchowo, ul. Szkolna 16</t>
  </si>
  <si>
    <t>budynek szkoły nr 2</t>
  </si>
  <si>
    <t>gaśnice proszkowe - 2 szt. Hydrant - 1 drzwi wejściowe aluminiowe szt.3 zamykane na pojedyncze zamki, kraty w drzwiach Sali komputerowej zamykane na 2 zamki</t>
  </si>
  <si>
    <t>Wierzchowo, ul. Szkolna 18</t>
  </si>
  <si>
    <t>gospodarczy</t>
  </si>
  <si>
    <t>gasnica proszkowa- 1 szt., koc gasniczy-1 szt., hydrant - 1 szt. Drzwi metalowe podwójne do kazdego sektora kotłowni w ilości 5 szt. Zamykane na zamki patentowe pojedyncze</t>
  </si>
  <si>
    <t>budynek szkoły</t>
  </si>
  <si>
    <t>gaśnice proszkowe - 6 szt., hydrant zew.- 1 szt. Kraty w oknie i drzwiach</t>
  </si>
  <si>
    <t>Bukowo 23</t>
  </si>
  <si>
    <t>budynek gospodarczy</t>
  </si>
  <si>
    <t>gaśnice proszkowe szt.2</t>
  </si>
  <si>
    <t>budynek szatniowo-sanitarny</t>
  </si>
  <si>
    <t>gaśniece proszkowe szt.2</t>
  </si>
  <si>
    <t>boisko wielofunkcyjne</t>
  </si>
  <si>
    <t>ogrodzenie wysokie z siatki, wejścia zamykane na zamki patentowe podwójne</t>
  </si>
  <si>
    <t>ogrodzenia wysokie z siatki, wejścia zamykane na zamki patentowe podwójne</t>
  </si>
  <si>
    <t>hala sportowa z łącznikiem</t>
  </si>
  <si>
    <t>gaśnice proszkowe szt.5, hydrant wewnętrzny - 1 szt., hydrant zewnętrzny- 2 szt</t>
  </si>
  <si>
    <t>betonowe</t>
  </si>
  <si>
    <t>drewniane pokryte ondurą</t>
  </si>
  <si>
    <t>betonowy</t>
  </si>
  <si>
    <t>drewniany pokryty ondurą</t>
  </si>
  <si>
    <t>konstrukcja metalowa, blacha</t>
  </si>
  <si>
    <t xml:space="preserve">pustaki </t>
  </si>
  <si>
    <t>betonowy pokryty papą</t>
  </si>
  <si>
    <t>cegła</t>
  </si>
  <si>
    <t xml:space="preserve">drewniany </t>
  </si>
  <si>
    <t>drewniany pokryty dachówką</t>
  </si>
  <si>
    <t>konstrukcja drewniana pokryta dachówką</t>
  </si>
  <si>
    <t>bardzo dobre</t>
  </si>
  <si>
    <t>murowane z pustaków i drewniane</t>
  </si>
  <si>
    <t>łącznik dach betonowy pokryty papą, hala spotowa ramy i płatwie z drewna klejonego</t>
  </si>
  <si>
    <t>1 hala i łącznik , 2 ( widownia)</t>
  </si>
  <si>
    <t>winda dla niepełnosprawnych</t>
  </si>
  <si>
    <t>notebook toshiba</t>
  </si>
  <si>
    <t>monitoring wew. I na zew budynku</t>
  </si>
  <si>
    <t>komputery</t>
  </si>
  <si>
    <t>zestawy komputerowe</t>
  </si>
  <si>
    <t>drukarka laser HP P2014</t>
  </si>
  <si>
    <t>komputer+ monitor</t>
  </si>
  <si>
    <t>tablica interaktywna</t>
  </si>
  <si>
    <t>drukarka HP Laser Jet P2055d</t>
  </si>
  <si>
    <t>GCZ E519</t>
  </si>
  <si>
    <t>garaż</t>
  </si>
  <si>
    <t>843-155-24-64</t>
  </si>
  <si>
    <t>001141688</t>
  </si>
  <si>
    <t>szatnia, stołówka</t>
  </si>
  <si>
    <t>5. Szkoła Podstawowa w Polnicy</t>
  </si>
  <si>
    <t xml:space="preserve">Szkoła Podstawowa </t>
  </si>
  <si>
    <t>dzienny pobyt uczniów</t>
  </si>
  <si>
    <t>alarm dwiękowy 10 czujek, 19 gasnic proszkowych, 2 sygnalizatory za zewnątrz budynku, zewnętrzny wyłącznik prądu, 3 hydranty</t>
  </si>
  <si>
    <t>wiata na słomę</t>
  </si>
  <si>
    <t>magazyn</t>
  </si>
  <si>
    <t>hala sportowa</t>
  </si>
  <si>
    <t>tradycyjny</t>
  </si>
  <si>
    <t>murowany, tradycyjny</t>
  </si>
  <si>
    <t>stalowa, kryty blachą</t>
  </si>
  <si>
    <t>konstrukcja stalowa, blacha ocynkowana</t>
  </si>
  <si>
    <t>kryty blachą</t>
  </si>
  <si>
    <t>konstrukcja drewniana, płyty obornickie</t>
  </si>
  <si>
    <t>płyta</t>
  </si>
  <si>
    <t>częściowo</t>
  </si>
  <si>
    <t>Komputer</t>
  </si>
  <si>
    <t>Kopiarka</t>
  </si>
  <si>
    <t>Drukarka</t>
  </si>
  <si>
    <t>Tablica interaktywna</t>
  </si>
  <si>
    <t>laptop</t>
  </si>
  <si>
    <t>kamera Sony</t>
  </si>
  <si>
    <t>pianino cyfrowe</t>
  </si>
  <si>
    <t>laptop Asus</t>
  </si>
  <si>
    <t>GCZ E305</t>
  </si>
  <si>
    <t>ciagnik</t>
  </si>
  <si>
    <t>27.06.2002</t>
  </si>
  <si>
    <t>843-15-52-458</t>
  </si>
  <si>
    <t>001141671</t>
  </si>
  <si>
    <t>plac zabaw, stołówka</t>
  </si>
  <si>
    <t>6. Szkoła Podstawowa w Rychnowach</t>
  </si>
  <si>
    <t>Szkoła Podstawowa</t>
  </si>
  <si>
    <t>lata 70-te; nowy pawilon 1998</t>
  </si>
  <si>
    <t xml:space="preserve">system alarmowy (czujniki na korytarzach, w sekretariacie, gabinecie dyrektora, pokoju nauczycielskim, salach komputerowych, ogólnie 12 szt.). Alarm posiada sygnalizacje dźwiękową i świetlną, telefoniczne powiadomienie dyrekcji szkoły oraz policji. Monitoring wizyjny (7 kamer: 4 zamontowane na zewnątrz budynku, 3 wewnatrz budynku). Kraty w drzwiach i oknach na parterze. Drzwi podwójne o stelażu aluminiowym w każdym z nich zamontowano po 2 zamki, gaśnice proszkowe 8 szt., hydrant 1 szt. </t>
  </si>
  <si>
    <t>Rychnowy 5</t>
  </si>
  <si>
    <t>Drogi i chodniki przy boisku</t>
  </si>
  <si>
    <t>Boisko o nawierzchni syntetycznej</t>
  </si>
  <si>
    <t>Ogrodzenie boiska</t>
  </si>
  <si>
    <t>Wyposażenie boiska</t>
  </si>
  <si>
    <t>Szkoła Podstawowa wraz z kotłownią</t>
  </si>
  <si>
    <t>lata przedwojenne</t>
  </si>
  <si>
    <t>gaśnice proszkowe 2 szt., monitoring wizyjny, drzwi podwójne o stelażu aluminiowym w drzwiach zamontowane są 2 zamki</t>
  </si>
  <si>
    <t>Rychnowy 6</t>
  </si>
  <si>
    <t xml:space="preserve">Murowane z cegły i gazobetonu, warstwowe, zewnętrzne ocieplone styriopianem </t>
  </si>
  <si>
    <t>pawilony- żelbetonowe, część mieszkalna - nad piwnicą ceramiczny (ceglany) łukowy, pozostałe kondygnacje - drewniane</t>
  </si>
  <si>
    <t>pawilny - płaski, betonowy, kryty papą zgrzewalną, część mieszkalna - konstrukcja drewniana, krokwiowa, kryty dachówką ceramiczną karpiówką</t>
  </si>
  <si>
    <t>Piwniczne - zewnetrzne: kamienne gr. 60 cm wewnętzrne: ceglane gr. 38 i 51 cm Nadziemna - ceglane grubości 38 i 51 cm</t>
  </si>
  <si>
    <t xml:space="preserve">nad piwnicą - okleina  kondygnacje nadziemne: drewniane wzmocione </t>
  </si>
  <si>
    <t>konstrukcja drewniana, krokwiowa</t>
  </si>
  <si>
    <t>dobry</t>
  </si>
  <si>
    <t>aparat cyfrowy</t>
  </si>
  <si>
    <t>jednostka centralna</t>
  </si>
  <si>
    <t>zestaw komputerowy x 3</t>
  </si>
  <si>
    <t>drukarka</t>
  </si>
  <si>
    <t>pracownia komputerowa</t>
  </si>
  <si>
    <t>kserokopiarka- reich</t>
  </si>
  <si>
    <t>drukarka HP</t>
  </si>
  <si>
    <t>3 kamery wewnętrzne</t>
  </si>
  <si>
    <t>3 kamery zewnętrzne</t>
  </si>
  <si>
    <t>rejestrator</t>
  </si>
  <si>
    <t>843-155-24-41</t>
  </si>
  <si>
    <t>001141642</t>
  </si>
  <si>
    <t>8010B</t>
  </si>
  <si>
    <t>jednostka budżetowa</t>
  </si>
  <si>
    <t>plac zabaw, szatnia</t>
  </si>
  <si>
    <t>7.  Szkoła Podstawowa w Stołcznie</t>
  </si>
  <si>
    <t>Szkoła Podstawowa w Biskupnicy</t>
  </si>
  <si>
    <t>1971r.</t>
  </si>
  <si>
    <t>gaśnice,urządzenie alarmowe-sala komputerowa na parterze budynku+ kraty- sygnalizacja dźwiękowa,ilość drzwi 1-plastikowe,zamki szt.2,typu FF</t>
  </si>
  <si>
    <t>Biskupnica 45</t>
  </si>
  <si>
    <t>1906r.</t>
  </si>
  <si>
    <t>gaśnice,zamki szt.2,drzwi drewniane,zamki-szt.1</t>
  </si>
  <si>
    <t>1964r.</t>
  </si>
  <si>
    <t>gaśnice,urządzenie alarmowe-cały budynek szkoły-sygnalizacja dźwiekowa+ kraty w 2 salach na piętrze budynku i na parterze budynku,ilość drzwi 3-plastikowe,zamki szt.2 w każdych drzwiach,typu FF, monitoring</t>
  </si>
  <si>
    <t>Stołczno 1</t>
  </si>
  <si>
    <t xml:space="preserve">Budynek gospodarczy </t>
  </si>
  <si>
    <t>Kocioł - ogrzewanie olejowe</t>
  </si>
  <si>
    <t xml:space="preserve">Szambo </t>
  </si>
  <si>
    <t xml:space="preserve">Ogrodzenie </t>
  </si>
  <si>
    <t>z cegły pełnej</t>
  </si>
  <si>
    <t>gęstożebrowy DZ-4</t>
  </si>
  <si>
    <t>stropodach,niewentylowany, papa zgrzewalna</t>
  </si>
  <si>
    <t>konstrukcja drewniana ,dachówka cementowa</t>
  </si>
  <si>
    <t xml:space="preserve">nie </t>
  </si>
  <si>
    <t>z cegły pełnej, grubości 51,38 i 25 cm.</t>
  </si>
  <si>
    <t>gęstożebrowe DZ-4</t>
  </si>
  <si>
    <t xml:space="preserve"> dobry</t>
  </si>
  <si>
    <t>7. Szkoła Podstawowa w Stołcznie</t>
  </si>
  <si>
    <t>Komputer przenośny</t>
  </si>
  <si>
    <t>843-155-23-98</t>
  </si>
  <si>
    <t>000908662</t>
  </si>
  <si>
    <t>8. Samorządowe Przedszkole w Wierzchowie</t>
  </si>
  <si>
    <t>budynek</t>
  </si>
  <si>
    <t>gaśnice 3</t>
  </si>
  <si>
    <t>Wierzchowo, ul. Szkolna 13</t>
  </si>
  <si>
    <t>drewno - trzcina</t>
  </si>
  <si>
    <t>drewniana pokryta dachówką</t>
  </si>
  <si>
    <t>pustak</t>
  </si>
  <si>
    <t>Radiomagnetofon Panasonic</t>
  </si>
  <si>
    <t>Mikrofon Sekaku</t>
  </si>
  <si>
    <t>Komputer przenośny Toshiba SATELLITE L750-121</t>
  </si>
  <si>
    <t>Monitor LCD Samsung 21,5' SMB2230N</t>
  </si>
  <si>
    <t>Monitor LCD Samsung 23' SMP2350N</t>
  </si>
  <si>
    <t>Zestaw nagłaśniający</t>
  </si>
  <si>
    <t>Kosiarka do trawy</t>
  </si>
  <si>
    <t>19OCC</t>
  </si>
  <si>
    <t>Alko</t>
  </si>
  <si>
    <t>Nie</t>
  </si>
  <si>
    <t>ul. Szkolna 13 Wierzchowo</t>
  </si>
  <si>
    <t>842-155-24-12</t>
  </si>
  <si>
    <t>stołówka</t>
  </si>
  <si>
    <t>Przedszkole samorządowe</t>
  </si>
  <si>
    <t>Ględowo 23</t>
  </si>
  <si>
    <t>9. Samorządowe Przedszkole w Ględowie</t>
  </si>
  <si>
    <t>-</t>
  </si>
  <si>
    <t>843-14-95-329</t>
  </si>
  <si>
    <t>770538980</t>
  </si>
  <si>
    <t>9251A</t>
  </si>
  <si>
    <t>Działalność Bibliotek Publicznych</t>
  </si>
  <si>
    <t>ok. 10</t>
  </si>
  <si>
    <t>3 zestawy komputerowe z oprogramowaniem - przekazane z programu rozwoju bibliotek</t>
  </si>
  <si>
    <t>4 Zestawy komputerowe</t>
  </si>
  <si>
    <t>2010-2011</t>
  </si>
  <si>
    <t xml:space="preserve">Kserokopiarka </t>
  </si>
  <si>
    <t>11. Gminna Biblioteka Publiczna w Polnicy</t>
  </si>
  <si>
    <t>Laptop ASUS</t>
  </si>
  <si>
    <t>843-10-85-755</t>
  </si>
  <si>
    <t>Budynek Administracyjny ZGK</t>
  </si>
  <si>
    <t>obiekt objęty alarmem UNIA, sygnał dźwiękowy, drzwi do budynku 2 pary, po dwa zamki w drzwiach, dozór całodobowy, gaśnice proszkowe – 6szt.</t>
  </si>
  <si>
    <t>Człuchów, Plantowa 28</t>
  </si>
  <si>
    <t>Budynek magazynowy nr 1</t>
  </si>
  <si>
    <t>dozór całodobowy, gaśnice – szt.,alarm dźwiękowy, drzwi stalowe</t>
  </si>
  <si>
    <t>Budynek magazynowy nr 2</t>
  </si>
  <si>
    <t>gaśnice, drzwi stalowe, alarm dźwiękowy</t>
  </si>
  <si>
    <t>Budynek Ośrodka Zdrowia w Polnicy</t>
  </si>
  <si>
    <t>Świetlica</t>
  </si>
  <si>
    <t>Czarnoszyce</t>
  </si>
  <si>
    <t>Ględowo</t>
  </si>
  <si>
    <t>Chrząstowo</t>
  </si>
  <si>
    <t>Kołdowo</t>
  </si>
  <si>
    <t>Krępsk</t>
  </si>
  <si>
    <t>Nieżywięć</t>
  </si>
  <si>
    <t>Wierzchowo</t>
  </si>
  <si>
    <t>Sieroczyn</t>
  </si>
  <si>
    <t>Płonica</t>
  </si>
  <si>
    <t>Barkowo</t>
  </si>
  <si>
    <t>Brzeźno Czł.</t>
  </si>
  <si>
    <t>12/2008</t>
  </si>
  <si>
    <t>Chrząstówko</t>
  </si>
  <si>
    <t xml:space="preserve">Budynek garaż. </t>
  </si>
  <si>
    <t>Człuchów</t>
  </si>
  <si>
    <t>oświetlenie</t>
  </si>
  <si>
    <t>07/2004</t>
  </si>
  <si>
    <t>Rychnowy "Przylesie"</t>
  </si>
  <si>
    <t>Piaskowo "Zacisze"</t>
  </si>
  <si>
    <t>12/2006</t>
  </si>
  <si>
    <t>Przytok</t>
  </si>
  <si>
    <t>12/2007</t>
  </si>
  <si>
    <t>Piaskowo</t>
  </si>
  <si>
    <t>oświetlenie drogi nr 22- Canpol</t>
  </si>
  <si>
    <t>oświetlenie drogi nr 22</t>
  </si>
  <si>
    <t>Budynek mieszkalny</t>
  </si>
  <si>
    <t>1919 – 1945</t>
  </si>
  <si>
    <t>Barkowo 44</t>
  </si>
  <si>
    <t>Chrząstowo 44</t>
  </si>
  <si>
    <t>Czarnoszki 2</t>
  </si>
  <si>
    <t>Jaromierz 40</t>
  </si>
  <si>
    <t>Jęczniki 8</t>
  </si>
  <si>
    <t>Jęczniki Wlk. 49</t>
  </si>
  <si>
    <t>1946 – 1970</t>
  </si>
  <si>
    <t>Kujanki 10</t>
  </si>
  <si>
    <t>Polnica 72a</t>
  </si>
  <si>
    <t>Sieroczyn 29</t>
  </si>
  <si>
    <t>W-wo ul. Szkolna 3</t>
  </si>
  <si>
    <t>W-wo ul. Szkolna 12</t>
  </si>
  <si>
    <t>Ględowo 5</t>
  </si>
  <si>
    <t>Czarnoszyce 10</t>
  </si>
  <si>
    <t>Dębnica 11</t>
  </si>
  <si>
    <t>Mosiny 26</t>
  </si>
  <si>
    <t>Mosiny 18</t>
  </si>
  <si>
    <t>Nierzywięć 49</t>
  </si>
  <si>
    <t>Biskupnica 10</t>
  </si>
  <si>
    <t>Jaromierz 12</t>
  </si>
  <si>
    <t>Jaromierz 13</t>
  </si>
  <si>
    <t>Przed 1918</t>
  </si>
  <si>
    <t>Jaromierz 21</t>
  </si>
  <si>
    <t>Jęczniki Małe 11</t>
  </si>
  <si>
    <t>Jęczniki Małe 4</t>
  </si>
  <si>
    <t>Kiełpinek 1</t>
  </si>
  <si>
    <t>Płonica 16</t>
  </si>
  <si>
    <t>Płonica 3</t>
  </si>
  <si>
    <t>Płonica 4</t>
  </si>
  <si>
    <t>Płonica 5</t>
  </si>
  <si>
    <t>Płonica 8</t>
  </si>
  <si>
    <t>Płonica 9</t>
  </si>
  <si>
    <t>Płonica 11</t>
  </si>
  <si>
    <t>Płonica 13</t>
  </si>
  <si>
    <t>Płonica 14</t>
  </si>
  <si>
    <t>Polnica 28</t>
  </si>
  <si>
    <t>Stołczno 4</t>
  </si>
  <si>
    <t>Zagórki 3</t>
  </si>
  <si>
    <t>Biskupnica 18</t>
  </si>
  <si>
    <t>Kołdowo 43</t>
  </si>
  <si>
    <t>Kujanki 1</t>
  </si>
  <si>
    <t>Kujanki 2</t>
  </si>
  <si>
    <t>Kujanki 4</t>
  </si>
  <si>
    <t>Kujanki 6</t>
  </si>
  <si>
    <t>Kujanki 8</t>
  </si>
  <si>
    <t>Kujanki 5</t>
  </si>
  <si>
    <t>Polnica 88</t>
  </si>
  <si>
    <t>Biskupnica 10a</t>
  </si>
  <si>
    <t>Polnica 73</t>
  </si>
  <si>
    <t>Nieżywięć 38</t>
  </si>
  <si>
    <t>Gębarzewo 4/3</t>
  </si>
  <si>
    <t>Gębarzewo 5/1</t>
  </si>
  <si>
    <t>Gębarzewo 6/4</t>
  </si>
  <si>
    <t>Gębarzewo 7/2</t>
  </si>
  <si>
    <t>Gębarzewo 8/2</t>
  </si>
  <si>
    <t>Gębarzewo 10/8</t>
  </si>
  <si>
    <t>Gębarzewo 11/5</t>
  </si>
  <si>
    <t>11. Zakład Gospodarki Komunalnej</t>
  </si>
  <si>
    <t>12. Zakład Gospodarki Komunalnej</t>
  </si>
  <si>
    <t>kserokopiarka</t>
  </si>
  <si>
    <t>PDA + drukarki inkasenckie</t>
  </si>
  <si>
    <t>6. Zakład Gospodarki Komunalnej</t>
  </si>
  <si>
    <t>Fiat</t>
  </si>
  <si>
    <t>Ducato</t>
  </si>
  <si>
    <t>ZFA 2300000 5992034</t>
  </si>
  <si>
    <t>GCZ T746</t>
  </si>
  <si>
    <t>Pelican</t>
  </si>
  <si>
    <t>P113903</t>
  </si>
  <si>
    <t>koparko - ładowarka</t>
  </si>
  <si>
    <t>Sanok</t>
  </si>
  <si>
    <t>D47B</t>
  </si>
  <si>
    <t>GCZ Y352</t>
  </si>
  <si>
    <t>przyczepa</t>
  </si>
  <si>
    <t>Autosan</t>
  </si>
  <si>
    <t>GCZ Y249</t>
  </si>
  <si>
    <t>BAOS</t>
  </si>
  <si>
    <t>BP 356014</t>
  </si>
  <si>
    <t>WBGXXXXXXXX120557</t>
  </si>
  <si>
    <t>GCZ84LX</t>
  </si>
  <si>
    <t>Przyczepa lekka</t>
  </si>
  <si>
    <t>SLJ 0705</t>
  </si>
  <si>
    <t>XL9RM350 B08035003</t>
  </si>
  <si>
    <t>GCZ 25JY</t>
  </si>
  <si>
    <t>urządzenie do oczyszcz. Kan.</t>
  </si>
  <si>
    <t>Przyczepa wóz asenizacyjny</t>
  </si>
  <si>
    <t>GCZ Z001 08 1664</t>
  </si>
  <si>
    <t>GCZ 34HX</t>
  </si>
  <si>
    <t>URSUS</t>
  </si>
  <si>
    <t>U912 T4</t>
  </si>
  <si>
    <t>GCZ E632</t>
  </si>
  <si>
    <t>GCZ29MW</t>
  </si>
  <si>
    <t>BARAKOWÓZ</t>
  </si>
  <si>
    <t>GCZ01101113</t>
  </si>
  <si>
    <t>GCZ C449</t>
  </si>
  <si>
    <t>VOLKSWAGEN</t>
  </si>
  <si>
    <t>WV1ZZZ70ZVH065077</t>
  </si>
  <si>
    <t>GCZ J535</t>
  </si>
  <si>
    <t>WV1ZZZ2DZ5H008248</t>
  </si>
  <si>
    <t>GCZ 21LL</t>
  </si>
  <si>
    <t>2461 TDI</t>
  </si>
  <si>
    <t>OPEL</t>
  </si>
  <si>
    <t>COMBO</t>
  </si>
  <si>
    <t>W0l0XCF0653013714</t>
  </si>
  <si>
    <t>GCZ X999</t>
  </si>
  <si>
    <t>LUBLIN</t>
  </si>
  <si>
    <t>SUL 3352 1150005289</t>
  </si>
  <si>
    <t>SLK 7357</t>
  </si>
  <si>
    <t>KOPARKA</t>
  </si>
  <si>
    <t>JCB3CXSMK81334053</t>
  </si>
  <si>
    <t>JCB 3CX</t>
  </si>
  <si>
    <t>LT-35 2,8 TDI</t>
  </si>
  <si>
    <t>WV1ZZZ2DZ6H020807</t>
  </si>
  <si>
    <t>GCZ94PL</t>
  </si>
  <si>
    <t>Człuchów, ul. Szczecińska 17</t>
  </si>
  <si>
    <t>Rychnowy nr 7</t>
  </si>
  <si>
    <t>Jęczniki nr 28</t>
  </si>
  <si>
    <t>Biskupnica nr 51</t>
  </si>
  <si>
    <t>Bukowo nr 11</t>
  </si>
  <si>
    <t>Polnica nr 73</t>
  </si>
  <si>
    <t>1. Zakład Gospodarki Komunalnej</t>
  </si>
  <si>
    <t>843-12-16-401</t>
  </si>
  <si>
    <t>005311093</t>
  </si>
  <si>
    <t>Pomoc Społeczna</t>
  </si>
  <si>
    <t xml:space="preserve">jednostka komputerowa </t>
  </si>
  <si>
    <t xml:space="preserve">Komputer jednostka </t>
  </si>
  <si>
    <t xml:space="preserve">zestaw serwer </t>
  </si>
  <si>
    <t>Drukarka HP szt 4</t>
  </si>
  <si>
    <t>13. Gminny Ośrodek Pomocy Społecznej</t>
  </si>
  <si>
    <t xml:space="preserve">Projektor MP 526 </t>
  </si>
  <si>
    <t>Laptop Y550 LED</t>
  </si>
  <si>
    <t>Aparat Nicon</t>
  </si>
  <si>
    <t>Laptop ACER</t>
  </si>
  <si>
    <t>Laptop NOT</t>
  </si>
  <si>
    <t>Opel</t>
  </si>
  <si>
    <t>Vivaro CDTI, kombi niepełnosprawni</t>
  </si>
  <si>
    <t>W0LJ7BCB66V605595</t>
  </si>
  <si>
    <t>GCZ99AL</t>
  </si>
  <si>
    <t>T5</t>
  </si>
  <si>
    <t>WV2ZZZ7HZ5X001825</t>
  </si>
  <si>
    <t>GCZ30KE</t>
  </si>
  <si>
    <t>13.08.2004</t>
  </si>
  <si>
    <t>7. Gminny Ośrodek Pomocy Społecznej</t>
  </si>
  <si>
    <t>Przedszkole</t>
  </si>
  <si>
    <t>drzwi PCV, zamek 2 kpl, drzwi do mieszkań okleinowane, gasnice 2 szt. 
Hydrant</t>
  </si>
  <si>
    <t>Polnica 29
77-300 Człuchów</t>
  </si>
  <si>
    <t>10. Przedszkole w Polnicy</t>
  </si>
  <si>
    <t>komputer</t>
  </si>
  <si>
    <t>monitor Acer</t>
  </si>
  <si>
    <t>aparat cyfrowy Kodak</t>
  </si>
  <si>
    <t xml:space="preserve">kamień, cegła                                                                </t>
  </si>
  <si>
    <t>843-15-52-406</t>
  </si>
  <si>
    <t>plac zabaw, szatnia, stołówka</t>
  </si>
  <si>
    <t>Wykaz maszyn i urządzeń</t>
  </si>
  <si>
    <t>L.P.</t>
  </si>
  <si>
    <t>Suma ubezpieczenia (wartość odtworzeniowa)</t>
  </si>
  <si>
    <t>pompa ciepła</t>
  </si>
  <si>
    <t>24,6 KW</t>
  </si>
  <si>
    <t>BUDERUS BBT GERMANY</t>
  </si>
  <si>
    <t>0,61KW</t>
  </si>
  <si>
    <t xml:space="preserve">DIMPLEX  </t>
  </si>
  <si>
    <t>Wierzchowo ul Szkolna 16</t>
  </si>
  <si>
    <t>zbiornik wodny</t>
  </si>
  <si>
    <t>15000 l</t>
  </si>
  <si>
    <t>METALERG</t>
  </si>
  <si>
    <t>Wierzchowo ul. Szkolna 18</t>
  </si>
  <si>
    <t>20000 l</t>
  </si>
  <si>
    <t>piec</t>
  </si>
  <si>
    <t>450KW</t>
  </si>
  <si>
    <t>588-3</t>
  </si>
  <si>
    <t>450Kw</t>
  </si>
  <si>
    <t>09-303100</t>
  </si>
  <si>
    <t>3,2KW</t>
  </si>
  <si>
    <t>GALMET</t>
  </si>
  <si>
    <t>Wierzchowo  ul Szkolna 16</t>
  </si>
  <si>
    <t>pompy ciepła</t>
  </si>
  <si>
    <t>3,2 KW</t>
  </si>
  <si>
    <t>pompa wodna</t>
  </si>
  <si>
    <t>50Hz</t>
  </si>
  <si>
    <t>GRUNDFOS</t>
  </si>
  <si>
    <t>50HZ</t>
  </si>
  <si>
    <t xml:space="preserve">piec c.o. na biomase </t>
  </si>
  <si>
    <t>Ekopal RM 01 nr  352</t>
  </si>
  <si>
    <t xml:space="preserve">moc 300 KW; ciśnienie Npa; sprawność cieplna 82% </t>
  </si>
  <si>
    <t>kocioł parowy (zbiornik bezciśnieniowy 14 tyś. m3)</t>
  </si>
  <si>
    <t xml:space="preserve"> nr fabryczny 006651</t>
  </si>
  <si>
    <t>Oltrans</t>
  </si>
  <si>
    <t>Grundfos</t>
  </si>
  <si>
    <t xml:space="preserve">sterownik pieca </t>
  </si>
  <si>
    <t>nr fabryczny SNO 7143469400105105</t>
  </si>
  <si>
    <t>Viessmann</t>
  </si>
  <si>
    <t>pompa  ciśnieniowa 3 szt.( 2.800 zł/ szt.)</t>
  </si>
  <si>
    <t>Moc, wydajność, ciśnienie</t>
  </si>
  <si>
    <t xml:space="preserve">Wielopaliwowy kocioł grzewczy, typ Moderator - Hajnówka  </t>
  </si>
  <si>
    <t>100, 1,5 bara</t>
  </si>
  <si>
    <t>MODERATOR I Bielsko-Biała</t>
  </si>
  <si>
    <t>TAK-piwnica</t>
  </si>
  <si>
    <t>Stołczno 1;77-300 Człuchów</t>
  </si>
  <si>
    <t>Buderus Biawar typ Bu-300.8A</t>
  </si>
  <si>
    <t>300 , 10 bar</t>
  </si>
  <si>
    <t>"NIBE-Biawar" Białystok</t>
  </si>
  <si>
    <t>Biskupnica 45;77-300 Człuchów</t>
  </si>
  <si>
    <t>ŁĄCZNIE :</t>
  </si>
  <si>
    <t xml:space="preserve">Elementy mające wpływ na ocenę ryzyka </t>
  </si>
  <si>
    <t>GCZ80UC</t>
  </si>
  <si>
    <t>22.08.2013</t>
  </si>
  <si>
    <t>21.08.2016</t>
  </si>
  <si>
    <t>Suma ubezpieczenia (wartość pojazdu z VAT)</t>
  </si>
  <si>
    <t>SZKODOWOŚĆ GMINY CZŁUCHÓW ZA LATA 2010-2012</t>
  </si>
  <si>
    <t xml:space="preserve">           ZESTAWIENIE  SZKÓD  ZGŁOSZONYCH  W 2010  ROKU</t>
  </si>
  <si>
    <t xml:space="preserve">        Ubezpieczający</t>
  </si>
  <si>
    <t>Ubezpieczony</t>
  </si>
  <si>
    <t>Rodzaj szkody</t>
  </si>
  <si>
    <t>rok</t>
  </si>
  <si>
    <t>Kwota odszkodowania</t>
  </si>
  <si>
    <t>Gmina Człuchów</t>
  </si>
  <si>
    <t>od ognia i innych zdarzeń losowych ( pożar )</t>
  </si>
  <si>
    <t>OC dróg</t>
  </si>
  <si>
    <t>OC delikt</t>
  </si>
  <si>
    <t>NNW OSP</t>
  </si>
  <si>
    <t xml:space="preserve">           ZESTAWIENIE  SZKÓD  ZGŁOSZONYCH  W 2011  ROKU</t>
  </si>
  <si>
    <t>OC komunikacyjne</t>
  </si>
  <si>
    <t>Gimnazjum Rychnowy</t>
  </si>
  <si>
    <t>szyby</t>
  </si>
  <si>
    <t>Szkoła Podstawowa Rychnowy</t>
  </si>
  <si>
    <t xml:space="preserve">           ZESTAWIENIE  SZKÓD  ZGŁOSZONYCH  W 2012  ROKU</t>
  </si>
  <si>
    <t>rezerwa</t>
  </si>
  <si>
    <t xml:space="preserve">OC </t>
  </si>
  <si>
    <t>AC</t>
  </si>
  <si>
    <t>RAZEM:</t>
  </si>
  <si>
    <t>komunikacja</t>
  </si>
  <si>
    <t>OC ogólna</t>
  </si>
  <si>
    <t>ogień</t>
  </si>
  <si>
    <t>Tabela nr 6</t>
  </si>
  <si>
    <t>1637;</t>
  </si>
  <si>
    <t>Tabela nr 5 - Wykaz pojazdów w Gminie Człuchów</t>
  </si>
  <si>
    <r>
      <t>kubatura (w m³</t>
    </r>
    <r>
      <rPr>
        <b/>
        <sz val="6"/>
        <rFont val="Arial"/>
        <family val="2"/>
        <charset val="238"/>
      </rPr>
      <t>)***</t>
    </r>
  </si>
  <si>
    <t>GCZ01JJ</t>
  </si>
  <si>
    <t>18.05.2013</t>
  </si>
  <si>
    <t>17.05.2016</t>
  </si>
  <si>
    <t>09.06.2013</t>
  </si>
  <si>
    <t>08.06.2016</t>
  </si>
  <si>
    <t>19.05.2013</t>
  </si>
  <si>
    <t>18.05.2016</t>
  </si>
  <si>
    <t xml:space="preserve">10.05.2013 </t>
  </si>
  <si>
    <t xml:space="preserve"> 09.05.2016</t>
  </si>
  <si>
    <t xml:space="preserve">27.10.2013 </t>
  </si>
  <si>
    <t>26.10.2016</t>
  </si>
  <si>
    <t>01.01.2013</t>
  </si>
  <si>
    <t>31.12.2015</t>
  </si>
  <si>
    <t>08.08.2013</t>
  </si>
  <si>
    <t xml:space="preserve"> 07.08.2016</t>
  </si>
  <si>
    <t xml:space="preserve">13.06.2013 </t>
  </si>
  <si>
    <t>12.06.2016</t>
  </si>
  <si>
    <t>14.02.2013</t>
  </si>
  <si>
    <t>13.02.2016</t>
  </si>
  <si>
    <t>06.05.2013</t>
  </si>
  <si>
    <t>05.05.2016</t>
  </si>
  <si>
    <t>08.06.2013</t>
  </si>
  <si>
    <t xml:space="preserve"> 07.06.2016</t>
  </si>
  <si>
    <t>16.02.2013</t>
  </si>
  <si>
    <t>15.02.2016</t>
  </si>
  <si>
    <t xml:space="preserve"> 15.02.2016</t>
  </si>
  <si>
    <t>22.07.2013</t>
  </si>
  <si>
    <t xml:space="preserve"> 21.07.2016</t>
  </si>
  <si>
    <t xml:space="preserve">06.05.2013 </t>
  </si>
  <si>
    <t xml:space="preserve"> 05.05.2016</t>
  </si>
  <si>
    <t xml:space="preserve">01.01.2013 </t>
  </si>
  <si>
    <t xml:space="preserve"> 31.12.2015</t>
  </si>
  <si>
    <t>24.04.2013</t>
  </si>
  <si>
    <t>23.04.2016</t>
  </si>
  <si>
    <t>30.11.2013</t>
  </si>
  <si>
    <t>29.11.2016</t>
  </si>
  <si>
    <t>13.11.2012</t>
  </si>
  <si>
    <t>12.11.2015</t>
  </si>
  <si>
    <t xml:space="preserve">13.11.2012 </t>
  </si>
  <si>
    <t xml:space="preserve">19.11.2012 </t>
  </si>
  <si>
    <t xml:space="preserve">18.11.2015 </t>
  </si>
  <si>
    <t>19.11.2012</t>
  </si>
  <si>
    <t>31.10.2013</t>
  </si>
  <si>
    <t>30.10.2016</t>
  </si>
  <si>
    <t>16.04.2013</t>
  </si>
  <si>
    <t>15.04.2016</t>
  </si>
  <si>
    <t>15.09.2015</t>
  </si>
  <si>
    <t>14.09.2016</t>
  </si>
  <si>
    <t>08.03.2013</t>
  </si>
  <si>
    <t>07.03.2016</t>
  </si>
  <si>
    <t>27.06.2013</t>
  </si>
  <si>
    <t>26.06.2016</t>
  </si>
  <si>
    <t>gaśnica</t>
  </si>
  <si>
    <t>murowany</t>
  </si>
  <si>
    <t>kratownica drewniana, blacha trapezowa</t>
  </si>
  <si>
    <t>dobry ( gaz z butli)</t>
  </si>
  <si>
    <t>z cegły pełnej palonej</t>
  </si>
  <si>
    <t>strop drewniany</t>
  </si>
  <si>
    <t>konst. drewniana, pokrycie dachówka karpiówka</t>
  </si>
  <si>
    <t>drewniana, dachówka</t>
  </si>
  <si>
    <t>--</t>
  </si>
  <si>
    <t>drewniana, pokrycie blachodachówka</t>
  </si>
  <si>
    <t>konstr. Drewniany, blacha trapezowa</t>
  </si>
  <si>
    <t>gaśnice</t>
  </si>
  <si>
    <t>drewniana, papa termozgrzewalna ( styropapa )</t>
  </si>
  <si>
    <t>kratownica</t>
  </si>
  <si>
    <t>dobryt</t>
  </si>
  <si>
    <t>drewniana, blacha dachówkopodobna</t>
  </si>
  <si>
    <t>drewniana, papa termozgrzewalna</t>
  </si>
  <si>
    <t>do remontu</t>
  </si>
  <si>
    <t>drewniana, blacha trapezowa</t>
  </si>
  <si>
    <t xml:space="preserve">drewniana, </t>
  </si>
  <si>
    <t>garaże blaszane</t>
  </si>
  <si>
    <t>konstrukcja drewniana</t>
  </si>
  <si>
    <t>mur pruski</t>
  </si>
  <si>
    <t>drewniana, blacha</t>
  </si>
  <si>
    <t>papa termozgrzewalna</t>
  </si>
  <si>
    <t>płyty kanałowe</t>
  </si>
  <si>
    <t>płyta kanałowa, papa termozgrzewalna</t>
  </si>
  <si>
    <t>płyta kanałowa</t>
  </si>
  <si>
    <t>Bukowo Czł. 14</t>
  </si>
  <si>
    <t>Polnica 87</t>
  </si>
  <si>
    <t>1920 – 1945</t>
  </si>
  <si>
    <t>Polnica 75</t>
  </si>
  <si>
    <t>boisko do piłki nożnej</t>
  </si>
  <si>
    <t>gont</t>
  </si>
  <si>
    <t>2. GOPS</t>
  </si>
  <si>
    <t>Człuchów, ul. Plantowa 28</t>
  </si>
  <si>
    <t>3. Gminna Biblioteka Publiczna w Polnicy</t>
  </si>
  <si>
    <t>Polnica nr 87</t>
  </si>
  <si>
    <t>Budynek mieszkalny wraz z biblioteką w Polnicy</t>
  </si>
  <si>
    <t>Kotły c.o.</t>
  </si>
  <si>
    <t>422/RM , 423/RM</t>
  </si>
  <si>
    <t>300 KW  x  2</t>
  </si>
  <si>
    <t>MetalErg  Oława</t>
  </si>
  <si>
    <t>Pompa ciepła</t>
  </si>
  <si>
    <t>1,87 KW</t>
  </si>
  <si>
    <t>Buderus Niemcy</t>
  </si>
  <si>
    <t>Zbiornik akumulacyjny</t>
  </si>
  <si>
    <t>V=30m3</t>
  </si>
  <si>
    <t>Gizex Technika Ciepłownicza</t>
  </si>
  <si>
    <t>1,87KW</t>
  </si>
  <si>
    <t xml:space="preserve">24.02.2013 </t>
  </si>
  <si>
    <t>21.09.2012</t>
  </si>
  <si>
    <t xml:space="preserve">21.07.2012 </t>
  </si>
  <si>
    <t>24.05.2013</t>
  </si>
  <si>
    <t xml:space="preserve">01.09.2013 </t>
  </si>
  <si>
    <t xml:space="preserve">22.09.2013 </t>
  </si>
  <si>
    <t xml:space="preserve">13.12.2012 </t>
  </si>
  <si>
    <t xml:space="preserve">03.12.2012 </t>
  </si>
  <si>
    <t>23.02.2016</t>
  </si>
  <si>
    <t>20.09.2015</t>
  </si>
  <si>
    <t xml:space="preserve"> 20.07.2015</t>
  </si>
  <si>
    <t xml:space="preserve"> 23.05.2016</t>
  </si>
  <si>
    <t>31.08.2016</t>
  </si>
  <si>
    <t>21.09.2016</t>
  </si>
  <si>
    <t>12.12.2015</t>
  </si>
  <si>
    <t>02.12.2015</t>
  </si>
  <si>
    <t>000537562</t>
  </si>
  <si>
    <t>cmentarz komunalny, plac zabaw</t>
  </si>
  <si>
    <t xml:space="preserve">zabezpieczenia
(znane zabiezpieczenia p-poż i przeciw kradzieżowe)                                  </t>
  </si>
  <si>
    <t>budynek przeznaczony do rozbiórki</t>
  </si>
  <si>
    <t>Tabela nr 4 - Wykaz środków trwałych w Gminie Człuchów</t>
  </si>
  <si>
    <t>Razem :</t>
  </si>
  <si>
    <t>7 104663;</t>
  </si>
  <si>
    <t>Tabela nr 6 - Wykaz maszyn w Gminie Człuchów</t>
  </si>
  <si>
    <t>Tabela nr 7 - Wykaz szkodowości w Gminie Człuchów</t>
  </si>
  <si>
    <t>Tabela nr 8 - Wykaz lokalizacji w Gminie Człuchów</t>
  </si>
  <si>
    <t>GCZ20UY</t>
  </si>
  <si>
    <t>15.08.2013</t>
  </si>
  <si>
    <t>10. Samorządowe Przedszkole w Polnicy</t>
  </si>
  <si>
    <t>monitoring wizyjny Rychnowy</t>
  </si>
  <si>
    <t>Systemy Via Secura - rejestr.przejazdy na czerwonym świetle (obwodnica Chojnic - droga krajowa nr 22) - 2x13.000 zł</t>
  </si>
  <si>
    <t>Maszt wieżowy HITAUER do fotoradaru w Stołcznie</t>
  </si>
  <si>
    <t>kamera GZ-MG20</t>
  </si>
  <si>
    <t>Straż Gminna *</t>
  </si>
  <si>
    <t>STRAŻ GMINNA * - w wartości m.in. :</t>
  </si>
  <si>
    <t>Łącznie :</t>
  </si>
  <si>
    <t>GCZ07MC</t>
  </si>
  <si>
    <t>GCZ90GC</t>
  </si>
  <si>
    <t>GCZ88JN</t>
  </si>
  <si>
    <t>GCZ74TL</t>
  </si>
  <si>
    <t>GCZ55LP</t>
  </si>
  <si>
    <t>GCZS321</t>
  </si>
  <si>
    <t>GCZ07EU</t>
  </si>
  <si>
    <t>GCZH672</t>
  </si>
  <si>
    <t>SPK0082</t>
  </si>
  <si>
    <t>AUTOSAN A10-10T Lider 2</t>
  </si>
  <si>
    <t>13.09.2013</t>
  </si>
  <si>
    <t>12.09.2016</t>
  </si>
  <si>
    <t>PRONAR T-025</t>
  </si>
  <si>
    <t>SZB0250XXC2X00200</t>
  </si>
  <si>
    <t>FARMATRAC 7110DT</t>
  </si>
  <si>
    <t>P7BA4CC003986</t>
  </si>
  <si>
    <t>SUADB4BDP2S610268</t>
  </si>
  <si>
    <t>ciezarowy</t>
  </si>
  <si>
    <t>3CX SUPER</t>
  </si>
  <si>
    <t>pożarniczy</t>
  </si>
  <si>
    <t>autobus</t>
  </si>
  <si>
    <t>ciężarowy</t>
  </si>
  <si>
    <t>4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</si>
</sst>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7" formatCode="#,##0.00\ &quot;zł&quot;;\-#,##0.0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,##0.00\ _z_ł"/>
    <numFmt numFmtId="166" formatCode="#,##0.00_ ;\-#,##0.00\ "/>
    <numFmt numFmtId="167" formatCode="#,##0.00\ [$zł-415];[Red]\-#,##0.00\ [$zł-415]"/>
    <numFmt numFmtId="168" formatCode="\ #,##0.00&quot; zł &quot;;\-#,##0.00&quot; zł &quot;;&quot; -&quot;#&quot; zł &quot;;@\ "/>
    <numFmt numFmtId="169" formatCode="_-* #,##0.00&quot; zł&quot;_-;\-* #,##0.00&quot; zł&quot;_-;_-* \-??&quot; zł&quot;_-;_-@_-"/>
    <numFmt numFmtId="170" formatCode="#,##0.00&quot; zł &quot;;\-#,##0.00&quot; zł &quot;;&quot; -&quot;#&quot; zł &quot;;@\ "/>
    <numFmt numFmtId="171" formatCode="#,##0.00&quot; zł&quot;"/>
    <numFmt numFmtId="172" formatCode="d/mm/yyyy"/>
    <numFmt numFmtId="173" formatCode="#,##0\ _z_ł"/>
  </numFmts>
  <fonts count="44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sz val="10"/>
      <name val="Arial"/>
      <family val="2"/>
    </font>
    <font>
      <b/>
      <sz val="14"/>
      <name val="Times New Roman"/>
      <family val="1"/>
      <charset val="238"/>
    </font>
    <font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6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</font>
    <font>
      <b/>
      <i/>
      <sz val="8"/>
      <name val="Arial"/>
      <family val="2"/>
    </font>
    <font>
      <b/>
      <sz val="16"/>
      <name val="Verdana"/>
      <family val="2"/>
      <charset val="238"/>
    </font>
    <font>
      <sz val="16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4"/>
      <name val="Verdana"/>
      <family val="2"/>
      <charset val="238"/>
    </font>
    <font>
      <i/>
      <sz val="12"/>
      <name val="Arial"/>
      <family val="2"/>
      <charset val="238"/>
    </font>
    <font>
      <sz val="10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64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165" fontId="2" fillId="0" borderId="0" xfId="0" applyNumberFormat="1" applyFont="1" applyFill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0" xfId="0" applyFont="1" applyFill="1"/>
    <xf numFmtId="0" fontId="9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Fill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0" fillId="0" borderId="0" xfId="0" applyFont="1"/>
    <xf numFmtId="0" fontId="0" fillId="0" borderId="1" xfId="0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 wrapText="1"/>
    </xf>
    <xf numFmtId="44" fontId="2" fillId="0" borderId="1" xfId="12" applyFont="1" applyBorder="1" applyAlignment="1">
      <alignment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8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4" fontId="2" fillId="0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right" vertical="center" wrapText="1"/>
    </xf>
    <xf numFmtId="0" fontId="2" fillId="0" borderId="4" xfId="4" applyFont="1" applyFill="1" applyBorder="1" applyAlignment="1">
      <alignment horizontal="center" vertical="center"/>
    </xf>
    <xf numFmtId="168" fontId="2" fillId="3" borderId="4" xfId="10" applyNumberFormat="1" applyFont="1" applyFill="1" applyBorder="1" applyAlignment="1">
      <alignment horizontal="right" vertical="center" wrapText="1"/>
    </xf>
    <xf numFmtId="0" fontId="2" fillId="3" borderId="4" xfId="4" applyNumberFormat="1" applyFont="1" applyFill="1" applyBorder="1" applyAlignment="1">
      <alignment horizontal="right" vertical="center" wrapText="1"/>
    </xf>
    <xf numFmtId="44" fontId="2" fillId="0" borderId="4" xfId="12" applyFont="1" applyFill="1" applyBorder="1" applyAlignment="1">
      <alignment vertical="center"/>
    </xf>
    <xf numFmtId="168" fontId="2" fillId="0" borderId="4" xfId="4" applyNumberFormat="1" applyFont="1" applyFill="1" applyBorder="1"/>
    <xf numFmtId="0" fontId="2" fillId="0" borderId="1" xfId="0" applyFont="1" applyFill="1" applyBorder="1" applyAlignment="1">
      <alignment vertical="top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/>
    </xf>
    <xf numFmtId="171" fontId="0" fillId="0" borderId="1" xfId="0" applyNumberFormat="1" applyFont="1" applyFill="1" applyBorder="1" applyAlignment="1">
      <alignment horizontal="center" vertical="center" wrapText="1"/>
    </xf>
    <xf numFmtId="172" fontId="3" fillId="0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/>
    </xf>
    <xf numFmtId="44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quotePrefix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0" fontId="22" fillId="0" borderId="0" xfId="0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right" vertical="center"/>
    </xf>
    <xf numFmtId="0" fontId="3" fillId="4" borderId="1" xfId="4" applyFont="1" applyFill="1" applyBorder="1" applyAlignment="1">
      <alignment horizontal="center" vertical="center"/>
    </xf>
    <xf numFmtId="0" fontId="3" fillId="4" borderId="1" xfId="4" applyNumberFormat="1" applyFont="1" applyFill="1" applyBorder="1" applyAlignment="1">
      <alignment horizontal="center" vertical="center" wrapText="1"/>
    </xf>
    <xf numFmtId="44" fontId="3" fillId="4" borderId="1" xfId="4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41" fontId="2" fillId="3" borderId="1" xfId="2" applyFont="1" applyFill="1" applyBorder="1" applyAlignment="1">
      <alignment horizontal="right" vertical="center" wrapText="1"/>
    </xf>
    <xf numFmtId="168" fontId="2" fillId="3" borderId="1" xfId="4" applyNumberFormat="1" applyFont="1" applyFill="1" applyBorder="1" applyAlignment="1">
      <alignment horizontal="right" vertical="center" wrapText="1"/>
    </xf>
    <xf numFmtId="0" fontId="0" fillId="0" borderId="1" xfId="0" applyBorder="1"/>
    <xf numFmtId="168" fontId="2" fillId="0" borderId="1" xfId="4" applyNumberFormat="1" applyFont="1" applyFill="1" applyBorder="1"/>
    <xf numFmtId="41" fontId="2" fillId="0" borderId="1" xfId="2" applyFont="1" applyBorder="1" applyAlignment="1">
      <alignment horizontal="right" vertical="center" wrapText="1"/>
    </xf>
    <xf numFmtId="169" fontId="2" fillId="0" borderId="1" xfId="4" applyNumberFormat="1" applyFont="1" applyBorder="1" applyAlignment="1">
      <alignment horizontal="right" vertical="center" wrapText="1"/>
    </xf>
    <xf numFmtId="169" fontId="2" fillId="0" borderId="1" xfId="4" applyNumberFormat="1" applyFont="1" applyBorder="1" applyAlignment="1">
      <alignment horizontal="right" vertical="top"/>
    </xf>
    <xf numFmtId="12" fontId="2" fillId="0" borderId="1" xfId="2" applyNumberFormat="1" applyFont="1" applyBorder="1" applyAlignment="1">
      <alignment horizontal="right" vertical="center" wrapText="1"/>
    </xf>
    <xf numFmtId="0" fontId="2" fillId="3" borderId="1" xfId="4" applyFont="1" applyFill="1" applyBorder="1" applyAlignment="1">
      <alignment horizontal="center" vertical="center"/>
    </xf>
    <xf numFmtId="170" fontId="2" fillId="0" borderId="1" xfId="4" applyNumberFormat="1" applyFont="1" applyFill="1" applyBorder="1" applyAlignment="1">
      <alignment horizontal="right" vertical="center" wrapText="1"/>
    </xf>
    <xf numFmtId="44" fontId="2" fillId="0" borderId="1" xfId="12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169" fontId="2" fillId="0" borderId="1" xfId="4" applyNumberFormat="1" applyFont="1" applyBorder="1" applyAlignment="1">
      <alignment horizontal="center" vertical="center" wrapText="1"/>
    </xf>
    <xf numFmtId="44" fontId="2" fillId="0" borderId="1" xfId="12" applyFont="1" applyBorder="1" applyAlignment="1">
      <alignment horizontal="center" vertical="center"/>
    </xf>
    <xf numFmtId="44" fontId="3" fillId="5" borderId="1" xfId="4" applyNumberFormat="1" applyFont="1" applyFill="1" applyBorder="1" applyAlignment="1">
      <alignment horizontal="center"/>
    </xf>
    <xf numFmtId="168" fontId="2" fillId="3" borderId="1" xfId="10" applyNumberFormat="1" applyFont="1" applyFill="1" applyBorder="1" applyAlignment="1">
      <alignment horizontal="center" vertical="center" wrapText="1"/>
    </xf>
    <xf numFmtId="0" fontId="2" fillId="0" borderId="1" xfId="12" applyNumberFormat="1" applyFont="1" applyFill="1" applyBorder="1" applyAlignment="1">
      <alignment horizontal="center" vertical="center"/>
    </xf>
    <xf numFmtId="168" fontId="2" fillId="0" borderId="1" xfId="4" applyNumberFormat="1" applyFont="1" applyFill="1" applyBorder="1" applyAlignment="1">
      <alignment horizontal="center"/>
    </xf>
    <xf numFmtId="0" fontId="2" fillId="3" borderId="1" xfId="10" applyNumberFormat="1" applyFont="1" applyFill="1" applyBorder="1" applyAlignment="1">
      <alignment horizontal="center" vertical="center" wrapText="1"/>
    </xf>
    <xf numFmtId="0" fontId="2" fillId="3" borderId="1" xfId="4" applyNumberFormat="1" applyFont="1" applyFill="1" applyBorder="1" applyAlignment="1">
      <alignment horizontal="center" vertical="center" wrapText="1"/>
    </xf>
    <xf numFmtId="44" fontId="2" fillId="0" borderId="1" xfId="12" applyFont="1" applyFill="1" applyBorder="1" applyAlignment="1">
      <alignment horizontal="center" vertical="center"/>
    </xf>
    <xf numFmtId="173" fontId="0" fillId="0" borderId="0" xfId="0" applyNumberFormat="1"/>
    <xf numFmtId="173" fontId="3" fillId="4" borderId="1" xfId="4" applyNumberFormat="1" applyFont="1" applyFill="1" applyBorder="1" applyAlignment="1">
      <alignment horizontal="center" vertical="center" wrapText="1"/>
    </xf>
    <xf numFmtId="168" fontId="2" fillId="3" borderId="1" xfId="10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wrapText="1"/>
    </xf>
    <xf numFmtId="44" fontId="2" fillId="0" borderId="1" xfId="12" applyFont="1" applyBorder="1" applyAlignment="1">
      <alignment vertical="center" wrapText="1"/>
    </xf>
    <xf numFmtId="44" fontId="2" fillId="0" borderId="0" xfId="0" applyNumberFormat="1" applyFont="1"/>
    <xf numFmtId="44" fontId="0" fillId="0" borderId="0" xfId="0" applyNumberFormat="1"/>
    <xf numFmtId="44" fontId="2" fillId="0" borderId="1" xfId="4" applyNumberFormat="1" applyFont="1" applyFill="1" applyBorder="1"/>
    <xf numFmtId="44" fontId="2" fillId="0" borderId="1" xfId="12" applyNumberFormat="1" applyFont="1" applyBorder="1" applyAlignment="1">
      <alignment vertical="center"/>
    </xf>
    <xf numFmtId="44" fontId="2" fillId="0" borderId="1" xfId="12" applyNumberFormat="1" applyFont="1" applyFill="1" applyBorder="1" applyAlignment="1">
      <alignment vertical="center"/>
    </xf>
    <xf numFmtId="44" fontId="2" fillId="0" borderId="4" xfId="4" applyNumberFormat="1" applyFont="1" applyFill="1" applyBorder="1"/>
    <xf numFmtId="44" fontId="2" fillId="0" borderId="1" xfId="4" applyNumberFormat="1" applyFont="1" applyFill="1" applyBorder="1" applyAlignment="1">
      <alignment horizontal="center"/>
    </xf>
    <xf numFmtId="44" fontId="2" fillId="0" borderId="1" xfId="12" applyNumberFormat="1" applyFont="1" applyBorder="1" applyAlignment="1">
      <alignment horizontal="center" vertical="center"/>
    </xf>
    <xf numFmtId="44" fontId="2" fillId="0" borderId="1" xfId="12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32" fillId="0" borderId="0" xfId="0" applyFont="1"/>
    <xf numFmtId="44" fontId="32" fillId="0" borderId="0" xfId="0" applyNumberFormat="1" applyFont="1"/>
    <xf numFmtId="0" fontId="32" fillId="0" borderId="0" xfId="0" applyFont="1" applyAlignment="1">
      <alignment horizontal="left" vertical="center"/>
    </xf>
    <xf numFmtId="0" fontId="31" fillId="0" borderId="0" xfId="9" applyFont="1" applyBorder="1" applyAlignment="1">
      <alignment vertical="center"/>
    </xf>
    <xf numFmtId="0" fontId="30" fillId="0" borderId="0" xfId="6" applyFont="1" applyFill="1" applyAlignment="1">
      <alignment vertical="center"/>
    </xf>
    <xf numFmtId="0" fontId="30" fillId="0" borderId="0" xfId="6" applyFont="1" applyFill="1" applyAlignment="1">
      <alignment horizontal="left" vertical="center"/>
    </xf>
    <xf numFmtId="44" fontId="32" fillId="0" borderId="0" xfId="6" applyNumberFormat="1" applyFont="1" applyFill="1" applyAlignment="1">
      <alignment vertical="center"/>
    </xf>
    <xf numFmtId="0" fontId="31" fillId="6" borderId="6" xfId="9" applyFont="1" applyFill="1" applyBorder="1" applyAlignment="1">
      <alignment horizontal="center" vertical="center" wrapText="1"/>
    </xf>
    <xf numFmtId="0" fontId="31" fillId="6" borderId="7" xfId="9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44" fontId="39" fillId="6" borderId="8" xfId="9" applyNumberFormat="1" applyFont="1" applyFill="1" applyBorder="1" applyAlignment="1">
      <alignment horizontal="center" vertical="center" wrapText="1"/>
    </xf>
    <xf numFmtId="0" fontId="30" fillId="0" borderId="9" xfId="9" applyFont="1" applyFill="1" applyBorder="1" applyAlignment="1">
      <alignment horizontal="center" vertical="center" wrapText="1"/>
    </xf>
    <xf numFmtId="0" fontId="30" fillId="0" borderId="3" xfId="9" applyFont="1" applyBorder="1" applyAlignment="1">
      <alignment vertical="center" wrapText="1"/>
    </xf>
    <xf numFmtId="49" fontId="40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0" fontId="30" fillId="0" borderId="3" xfId="9" applyFont="1" applyFill="1" applyBorder="1" applyAlignment="1">
      <alignment horizontal="center" vertical="center" wrapText="1"/>
    </xf>
    <xf numFmtId="44" fontId="40" fillId="0" borderId="10" xfId="3" applyNumberFormat="1" applyFont="1" applyFill="1" applyBorder="1" applyAlignment="1">
      <alignment horizontal="center"/>
    </xf>
    <xf numFmtId="0" fontId="30" fillId="0" borderId="11" xfId="9" applyFont="1" applyFill="1" applyBorder="1" applyAlignment="1">
      <alignment horizontal="center" vertical="center" wrapText="1"/>
    </xf>
    <xf numFmtId="0" fontId="30" fillId="0" borderId="1" xfId="9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9" applyFont="1" applyFill="1" applyBorder="1" applyAlignment="1">
      <alignment horizontal="center" vertical="center" wrapText="1"/>
    </xf>
    <xf numFmtId="44" fontId="40" fillId="0" borderId="12" xfId="3" applyNumberFormat="1" applyFont="1" applyFill="1" applyBorder="1" applyAlignment="1">
      <alignment horizontal="center"/>
    </xf>
    <xf numFmtId="0" fontId="30" fillId="0" borderId="1" xfId="9" applyFont="1" applyBorder="1" applyAlignment="1">
      <alignment horizontal="center" vertical="center"/>
    </xf>
    <xf numFmtId="0" fontId="30" fillId="0" borderId="13" xfId="9" applyFont="1" applyFill="1" applyBorder="1" applyAlignment="1">
      <alignment horizontal="center" vertical="center" wrapText="1"/>
    </xf>
    <xf numFmtId="0" fontId="30" fillId="0" borderId="14" xfId="9" applyFont="1" applyBorder="1" applyAlignment="1">
      <alignment vertical="center" wrapText="1"/>
    </xf>
    <xf numFmtId="49" fontId="40" fillId="0" borderId="14" xfId="0" applyNumberFormat="1" applyFont="1" applyFill="1" applyBorder="1" applyAlignment="1">
      <alignment horizontal="left" vertical="center"/>
    </xf>
    <xf numFmtId="0" fontId="30" fillId="0" borderId="14" xfId="0" applyFont="1" applyFill="1" applyBorder="1" applyAlignment="1">
      <alignment horizontal="left" vertical="center" wrapText="1"/>
    </xf>
    <xf numFmtId="0" fontId="30" fillId="0" borderId="14" xfId="9" applyFont="1" applyBorder="1" applyAlignment="1">
      <alignment horizontal="center" vertical="center"/>
    </xf>
    <xf numFmtId="44" fontId="40" fillId="0" borderId="15" xfId="3" applyNumberFormat="1" applyFont="1" applyFill="1" applyBorder="1" applyAlignment="1">
      <alignment horizontal="center"/>
    </xf>
    <xf numFmtId="0" fontId="30" fillId="7" borderId="16" xfId="6" applyFont="1" applyFill="1" applyBorder="1" applyAlignment="1">
      <alignment vertical="center"/>
    </xf>
    <xf numFmtId="44" fontId="39" fillId="7" borderId="17" xfId="6" applyNumberFormat="1" applyFont="1" applyFill="1" applyBorder="1" applyAlignment="1">
      <alignment vertical="center"/>
    </xf>
    <xf numFmtId="0" fontId="30" fillId="0" borderId="0" xfId="0" applyFont="1"/>
    <xf numFmtId="0" fontId="30" fillId="0" borderId="0" xfId="0" applyFont="1" applyAlignment="1">
      <alignment horizontal="left" vertical="center"/>
    </xf>
    <xf numFmtId="0" fontId="31" fillId="6" borderId="18" xfId="9" applyFont="1" applyFill="1" applyBorder="1" applyAlignment="1">
      <alignment horizontal="center" vertical="center" wrapText="1"/>
    </xf>
    <xf numFmtId="0" fontId="31" fillId="6" borderId="19" xfId="9" applyFont="1" applyFill="1" applyBorder="1" applyAlignment="1">
      <alignment horizontal="center" vertical="center" wrapText="1"/>
    </xf>
    <xf numFmtId="0" fontId="31" fillId="6" borderId="19" xfId="0" applyFont="1" applyFill="1" applyBorder="1" applyAlignment="1">
      <alignment horizontal="center" vertical="center" wrapText="1"/>
    </xf>
    <xf numFmtId="44" fontId="39" fillId="6" borderId="20" xfId="9" applyNumberFormat="1" applyFont="1" applyFill="1" applyBorder="1" applyAlignment="1">
      <alignment horizontal="center" vertical="center" wrapText="1"/>
    </xf>
    <xf numFmtId="0" fontId="30" fillId="0" borderId="21" xfId="9" applyFont="1" applyFill="1" applyBorder="1" applyAlignment="1">
      <alignment horizontal="center" vertical="center" wrapText="1"/>
    </xf>
    <xf numFmtId="0" fontId="30" fillId="0" borderId="22" xfId="9" applyFont="1" applyBorder="1" applyAlignment="1">
      <alignment vertical="center" wrapText="1"/>
    </xf>
    <xf numFmtId="0" fontId="40" fillId="0" borderId="22" xfId="7" applyFont="1" applyFill="1" applyBorder="1" applyAlignment="1">
      <alignment horizontal="left" vertical="center"/>
    </xf>
    <xf numFmtId="0" fontId="30" fillId="0" borderId="22" xfId="0" applyFont="1" applyFill="1" applyBorder="1" applyAlignment="1">
      <alignment horizontal="left" vertical="center" wrapText="1"/>
    </xf>
    <xf numFmtId="0" fontId="30" fillId="0" borderId="22" xfId="9" applyFont="1" applyFill="1" applyBorder="1" applyAlignment="1">
      <alignment horizontal="center" vertical="center" wrapText="1"/>
    </xf>
    <xf numFmtId="44" fontId="32" fillId="0" borderId="23" xfId="7" applyNumberFormat="1" applyFont="1" applyFill="1" applyBorder="1" applyAlignment="1">
      <alignment horizontal="right" vertical="center"/>
    </xf>
    <xf numFmtId="0" fontId="40" fillId="0" borderId="1" xfId="7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/>
    </xf>
    <xf numFmtId="0" fontId="40" fillId="0" borderId="14" xfId="0" applyFont="1" applyFill="1" applyBorder="1" applyAlignment="1">
      <alignment horizontal="left" vertical="center"/>
    </xf>
    <xf numFmtId="0" fontId="30" fillId="0" borderId="14" xfId="0" applyFont="1" applyBorder="1" applyAlignment="1">
      <alignment horizontal="left" vertical="center" wrapText="1"/>
    </xf>
    <xf numFmtId="0" fontId="30" fillId="0" borderId="14" xfId="9" applyFont="1" applyFill="1" applyBorder="1" applyAlignment="1">
      <alignment horizontal="center" vertical="center" wrapText="1"/>
    </xf>
    <xf numFmtId="0" fontId="30" fillId="0" borderId="0" xfId="9" applyFont="1" applyBorder="1" applyAlignment="1">
      <alignment vertical="center" wrapText="1"/>
    </xf>
    <xf numFmtId="0" fontId="30" fillId="0" borderId="0" xfId="6" applyFont="1" applyFill="1" applyBorder="1" applyAlignment="1">
      <alignment horizontal="left" vertical="center"/>
    </xf>
    <xf numFmtId="44" fontId="30" fillId="0" borderId="0" xfId="6" applyNumberFormat="1" applyFont="1" applyFill="1" applyBorder="1" applyAlignment="1">
      <alignment horizontal="left" vertical="center"/>
    </xf>
    <xf numFmtId="0" fontId="30" fillId="7" borderId="24" xfId="6" applyFont="1" applyFill="1" applyBorder="1" applyAlignment="1">
      <alignment vertical="center"/>
    </xf>
    <xf numFmtId="44" fontId="39" fillId="7" borderId="25" xfId="6" applyNumberFormat="1" applyFont="1" applyFill="1" applyBorder="1" applyAlignment="1">
      <alignment vertical="center"/>
    </xf>
    <xf numFmtId="0" fontId="30" fillId="0" borderId="0" xfId="6" applyFont="1" applyFill="1" applyBorder="1" applyAlignment="1">
      <alignment vertical="center"/>
    </xf>
    <xf numFmtId="44" fontId="32" fillId="0" borderId="0" xfId="6" applyNumberFormat="1" applyFont="1" applyFill="1" applyBorder="1" applyAlignment="1">
      <alignment vertical="center"/>
    </xf>
    <xf numFmtId="0" fontId="31" fillId="6" borderId="26" xfId="9" applyFont="1" applyFill="1" applyBorder="1" applyAlignment="1">
      <alignment horizontal="center" vertical="center" wrapText="1"/>
    </xf>
    <xf numFmtId="0" fontId="31" fillId="6" borderId="27" xfId="9" applyFont="1" applyFill="1" applyBorder="1" applyAlignment="1">
      <alignment horizontal="center" vertical="center" wrapText="1"/>
    </xf>
    <xf numFmtId="0" fontId="31" fillId="6" borderId="27" xfId="0" applyFont="1" applyFill="1" applyBorder="1" applyAlignment="1">
      <alignment horizontal="center" vertical="center" wrapText="1"/>
    </xf>
    <xf numFmtId="44" fontId="31" fillId="6" borderId="28" xfId="9" applyNumberFormat="1" applyFont="1" applyFill="1" applyBorder="1" applyAlignment="1">
      <alignment horizontal="center" vertical="center" wrapText="1"/>
    </xf>
    <xf numFmtId="0" fontId="40" fillId="0" borderId="22" xfId="0" applyFont="1" applyFill="1" applyBorder="1" applyAlignment="1">
      <alignment horizontal="left" vertical="center"/>
    </xf>
    <xf numFmtId="0" fontId="30" fillId="0" borderId="22" xfId="9" applyFont="1" applyFill="1" applyBorder="1" applyAlignment="1">
      <alignment horizontal="left" vertical="center" wrapText="1"/>
    </xf>
    <xf numFmtId="44" fontId="32" fillId="0" borderId="23" xfId="7" applyNumberFormat="1" applyFont="1" applyFill="1" applyBorder="1" applyAlignment="1">
      <alignment horizontal="center"/>
    </xf>
    <xf numFmtId="44" fontId="32" fillId="0" borderId="0" xfId="0" applyNumberFormat="1" applyFont="1" applyBorder="1"/>
    <xf numFmtId="44" fontId="32" fillId="0" borderId="12" xfId="7" applyNumberFormat="1" applyFont="1" applyFill="1" applyBorder="1" applyAlignment="1">
      <alignment horizontal="center"/>
    </xf>
    <xf numFmtId="0" fontId="30" fillId="0" borderId="1" xfId="9" applyFont="1" applyFill="1" applyBorder="1" applyAlignment="1">
      <alignment horizontal="left" vertical="center" wrapText="1"/>
    </xf>
    <xf numFmtId="0" fontId="30" fillId="0" borderId="14" xfId="9" applyFont="1" applyBorder="1" applyAlignment="1">
      <alignment horizontal="left" vertical="center"/>
    </xf>
    <xf numFmtId="0" fontId="30" fillId="0" borderId="14" xfId="0" applyFont="1" applyBorder="1" applyAlignment="1">
      <alignment horizontal="left" vertical="center"/>
    </xf>
    <xf numFmtId="44" fontId="32" fillId="0" borderId="15" xfId="9" applyNumberFormat="1" applyFont="1" applyFill="1" applyBorder="1" applyAlignment="1">
      <alignment horizontal="right" vertical="center" wrapText="1"/>
    </xf>
    <xf numFmtId="44" fontId="32" fillId="0" borderId="29" xfId="0" applyNumberFormat="1" applyFont="1" applyBorder="1"/>
    <xf numFmtId="44" fontId="31" fillId="7" borderId="28" xfId="6" applyNumberFormat="1" applyFont="1" applyFill="1" applyBorder="1" applyAlignment="1">
      <alignment vertical="center"/>
    </xf>
    <xf numFmtId="44" fontId="39" fillId="0" borderId="0" xfId="0" applyNumberFormat="1" applyFont="1" applyAlignment="1">
      <alignment horizontal="right" vertical="center"/>
    </xf>
    <xf numFmtId="0" fontId="32" fillId="0" borderId="21" xfId="0" applyFont="1" applyBorder="1" applyAlignment="1">
      <alignment horizontal="left" vertical="center"/>
    </xf>
    <xf numFmtId="44" fontId="32" fillId="0" borderId="23" xfId="0" applyNumberFormat="1" applyFont="1" applyBorder="1" applyAlignment="1">
      <alignment vertical="center"/>
    </xf>
    <xf numFmtId="44" fontId="32" fillId="0" borderId="0" xfId="0" applyNumberFormat="1" applyFont="1" applyAlignment="1">
      <alignment horizontal="left" vertical="center"/>
    </xf>
    <xf numFmtId="0" fontId="32" fillId="0" borderId="11" xfId="0" applyFont="1" applyBorder="1" applyAlignment="1">
      <alignment horizontal="left" vertical="center"/>
    </xf>
    <xf numFmtId="44" fontId="32" fillId="0" borderId="12" xfId="0" applyNumberFormat="1" applyFont="1" applyBorder="1" applyAlignment="1">
      <alignment vertical="center"/>
    </xf>
    <xf numFmtId="0" fontId="32" fillId="0" borderId="30" xfId="0" applyFont="1" applyBorder="1" applyAlignment="1">
      <alignment horizontal="left" vertical="center"/>
    </xf>
    <xf numFmtId="44" fontId="32" fillId="0" borderId="31" xfId="0" applyNumberFormat="1" applyFont="1" applyBorder="1" applyAlignment="1">
      <alignment vertical="center"/>
    </xf>
    <xf numFmtId="0" fontId="32" fillId="0" borderId="13" xfId="0" applyFont="1" applyBorder="1" applyAlignment="1">
      <alignment horizontal="left" vertical="center"/>
    </xf>
    <xf numFmtId="44" fontId="32" fillId="0" borderId="15" xfId="0" applyNumberFormat="1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44" fontId="39" fillId="0" borderId="17" xfId="0" applyNumberFormat="1" applyFont="1" applyBorder="1" applyAlignment="1">
      <alignment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 wrapText="1"/>
    </xf>
    <xf numFmtId="0" fontId="33" fillId="0" borderId="0" xfId="0" applyFont="1" applyAlignment="1">
      <alignment horizontal="center"/>
    </xf>
    <xf numFmtId="0" fontId="21" fillId="0" borderId="0" xfId="0" applyFont="1"/>
    <xf numFmtId="0" fontId="33" fillId="0" borderId="0" xfId="0" applyFont="1"/>
    <xf numFmtId="164" fontId="42" fillId="0" borderId="0" xfId="0" applyNumberFormat="1" applyFont="1" applyAlignment="1">
      <alignment horizontal="center"/>
    </xf>
    <xf numFmtId="4" fontId="15" fillId="0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166" fontId="2" fillId="0" borderId="3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32" xfId="0" applyFont="1" applyFill="1" applyBorder="1" applyAlignment="1">
      <alignment vertical="center" wrapText="1"/>
    </xf>
    <xf numFmtId="1" fontId="0" fillId="0" borderId="32" xfId="0" applyNumberFormat="1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167" fontId="0" fillId="0" borderId="32" xfId="0" applyNumberFormat="1" applyFont="1" applyFill="1" applyBorder="1" applyAlignment="1">
      <alignment horizontal="left" vertical="center" wrapText="1"/>
    </xf>
    <xf numFmtId="44" fontId="2" fillId="3" borderId="1" xfId="12" applyNumberFormat="1" applyFont="1" applyFill="1" applyBorder="1" applyAlignment="1" applyProtection="1">
      <alignment horizontal="right" vertical="center" wrapText="1"/>
    </xf>
    <xf numFmtId="44" fontId="2" fillId="2" borderId="1" xfId="12" applyNumberFormat="1" applyFont="1" applyFill="1" applyBorder="1" applyAlignment="1">
      <alignment horizontal="right" vertical="center" wrapText="1"/>
    </xf>
    <xf numFmtId="44" fontId="2" fillId="0" borderId="0" xfId="0" applyNumberFormat="1" applyFont="1" applyAlignment="1">
      <alignment horizontal="right"/>
    </xf>
    <xf numFmtId="44" fontId="0" fillId="0" borderId="32" xfId="11" applyNumberFormat="1" applyFont="1" applyFill="1" applyBorder="1" applyAlignment="1" applyProtection="1">
      <alignment horizontal="right" vertical="center" wrapText="1"/>
    </xf>
    <xf numFmtId="0" fontId="0" fillId="0" borderId="32" xfId="0" applyFill="1" applyBorder="1" applyAlignment="1">
      <alignment vertical="center" wrapText="1"/>
    </xf>
    <xf numFmtId="168" fontId="2" fillId="3" borderId="4" xfId="4" applyNumberFormat="1" applyFont="1" applyFill="1" applyBorder="1" applyAlignment="1">
      <alignment horizontal="right" vertical="center" wrapText="1"/>
    </xf>
    <xf numFmtId="0" fontId="2" fillId="3" borderId="4" xfId="4" applyFont="1" applyFill="1" applyBorder="1" applyAlignment="1">
      <alignment horizontal="center" vertical="center"/>
    </xf>
    <xf numFmtId="170" fontId="2" fillId="3" borderId="4" xfId="4" applyNumberFormat="1" applyFont="1" applyFill="1" applyBorder="1" applyAlignment="1">
      <alignment horizontal="right" vertical="center" wrapText="1"/>
    </xf>
    <xf numFmtId="170" fontId="2" fillId="0" borderId="4" xfId="4" applyNumberFormat="1" applyFont="1" applyFill="1" applyBorder="1" applyAlignment="1">
      <alignment horizontal="right" vertical="center" wrapText="1"/>
    </xf>
    <xf numFmtId="0" fontId="2" fillId="0" borderId="3" xfId="4" applyFont="1" applyFill="1" applyBorder="1" applyAlignment="1">
      <alignment horizontal="center" vertical="center"/>
    </xf>
    <xf numFmtId="168" fontId="2" fillId="0" borderId="4" xfId="4" applyNumberFormat="1" applyFont="1" applyFill="1" applyBorder="1" applyAlignment="1">
      <alignment horizontal="center"/>
    </xf>
    <xf numFmtId="44" fontId="2" fillId="0" borderId="4" xfId="1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1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9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8" applyFont="1" applyFill="1" applyBorder="1" applyAlignment="1">
      <alignment vertical="center" wrapText="1"/>
    </xf>
    <xf numFmtId="0" fontId="2" fillId="0" borderId="3" xfId="8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4" fontId="2" fillId="0" borderId="3" xfId="0" applyNumberFormat="1" applyFont="1" applyFill="1" applyBorder="1" applyAlignment="1">
      <alignment horizontal="right" vertical="center" wrapText="1"/>
    </xf>
    <xf numFmtId="44" fontId="2" fillId="0" borderId="10" xfId="0" applyNumberFormat="1" applyFont="1" applyFill="1" applyBorder="1" applyAlignment="1">
      <alignment horizontal="right" vertical="center" wrapText="1"/>
    </xf>
    <xf numFmtId="44" fontId="2" fillId="0" borderId="12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4" fontId="2" fillId="0" borderId="12" xfId="0" applyNumberFormat="1" applyFont="1" applyFill="1" applyBorder="1" applyAlignment="1">
      <alignment horizontal="right"/>
    </xf>
    <xf numFmtId="0" fontId="2" fillId="0" borderId="3" xfId="0" applyFont="1" applyFill="1" applyBorder="1"/>
    <xf numFmtId="44" fontId="2" fillId="0" borderId="10" xfId="0" applyNumberFormat="1" applyFont="1" applyFill="1" applyBorder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4" fontId="2" fillId="0" borderId="10" xfId="0" applyNumberFormat="1" applyFont="1" applyBorder="1" applyAlignment="1">
      <alignment horizontal="right" vertical="center" wrapText="1"/>
    </xf>
    <xf numFmtId="44" fontId="2" fillId="0" borderId="12" xfId="0" applyNumberFormat="1" applyFont="1" applyBorder="1" applyAlignment="1">
      <alignment horizontal="right" vertical="center" wrapText="1"/>
    </xf>
    <xf numFmtId="44" fontId="6" fillId="0" borderId="10" xfId="0" applyNumberFormat="1" applyFont="1" applyBorder="1" applyAlignment="1">
      <alignment horizontal="right" vertical="top" wrapText="1"/>
    </xf>
    <xf numFmtId="44" fontId="6" fillId="0" borderId="12" xfId="0" applyNumberFormat="1" applyFont="1" applyBorder="1" applyAlignment="1">
      <alignment horizontal="right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2" fillId="10" borderId="30" xfId="0" applyFont="1" applyFill="1" applyBorder="1" applyAlignment="1">
      <alignment horizontal="center" vertical="center" wrapText="1"/>
    </xf>
    <xf numFmtId="0" fontId="3" fillId="10" borderId="33" xfId="0" applyFont="1" applyFill="1" applyBorder="1" applyAlignment="1">
      <alignment vertical="center" wrapText="1"/>
    </xf>
    <xf numFmtId="0" fontId="2" fillId="10" borderId="33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13" fillId="10" borderId="13" xfId="0" applyFont="1" applyFill="1" applyBorder="1" applyAlignment="1">
      <alignment horizontal="center" wrapText="1"/>
    </xf>
    <xf numFmtId="0" fontId="14" fillId="10" borderId="14" xfId="0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wrapText="1"/>
    </xf>
    <xf numFmtId="0" fontId="3" fillId="10" borderId="33" xfId="0" applyFont="1" applyFill="1" applyBorder="1" applyAlignment="1">
      <alignment wrapText="1"/>
    </xf>
    <xf numFmtId="0" fontId="2" fillId="10" borderId="33" xfId="0" applyFont="1" applyFill="1" applyBorder="1" applyAlignment="1">
      <alignment horizontal="center" wrapText="1"/>
    </xf>
    <xf numFmtId="0" fontId="3" fillId="10" borderId="13" xfId="0" applyFont="1" applyFill="1" applyBorder="1" applyAlignment="1">
      <alignment wrapText="1"/>
    </xf>
    <xf numFmtId="0" fontId="3" fillId="10" borderId="14" xfId="0" applyFont="1" applyFill="1" applyBorder="1" applyAlignment="1">
      <alignment wrapText="1"/>
    </xf>
    <xf numFmtId="0" fontId="2" fillId="10" borderId="14" xfId="0" applyFont="1" applyFill="1" applyBorder="1" applyAlignment="1">
      <alignment horizontal="center" wrapText="1"/>
    </xf>
    <xf numFmtId="0" fontId="3" fillId="10" borderId="11" xfId="0" applyFont="1" applyFill="1" applyBorder="1" applyAlignment="1">
      <alignment wrapText="1"/>
    </xf>
    <xf numFmtId="0" fontId="3" fillId="10" borderId="1" xfId="0" applyFont="1" applyFill="1" applyBorder="1" applyAlignment="1">
      <alignment wrapText="1"/>
    </xf>
    <xf numFmtId="0" fontId="2" fillId="10" borderId="1" xfId="0" applyFont="1" applyFill="1" applyBorder="1" applyAlignment="1">
      <alignment horizontal="center" wrapText="1"/>
    </xf>
    <xf numFmtId="0" fontId="21" fillId="0" borderId="0" xfId="0" applyFont="1" applyAlignment="1"/>
    <xf numFmtId="0" fontId="2" fillId="0" borderId="3" xfId="0" quotePrefix="1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7" fillId="9" borderId="7" xfId="0" applyFont="1" applyFill="1" applyBorder="1" applyAlignment="1">
      <alignment horizontal="center" vertical="center"/>
    </xf>
    <xf numFmtId="0" fontId="27" fillId="9" borderId="7" xfId="0" applyFont="1" applyFill="1" applyBorder="1" applyAlignment="1">
      <alignment horizontal="center" vertical="center" wrapText="1"/>
    </xf>
    <xf numFmtId="0" fontId="27" fillId="9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quotePrefix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vertical="center" wrapText="1"/>
    </xf>
    <xf numFmtId="0" fontId="27" fillId="9" borderId="28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horizontal="center" vertical="center" wrapText="1"/>
    </xf>
    <xf numFmtId="44" fontId="3" fillId="11" borderId="1" xfId="11" applyFont="1" applyFill="1" applyBorder="1" applyAlignment="1">
      <alignment horizontal="center" vertical="center" wrapText="1"/>
    </xf>
    <xf numFmtId="164" fontId="10" fillId="10" borderId="33" xfId="0" applyNumberFormat="1" applyFont="1" applyFill="1" applyBorder="1" applyAlignment="1">
      <alignment horizontal="center" vertical="center" wrapText="1"/>
    </xf>
    <xf numFmtId="164" fontId="10" fillId="10" borderId="1" xfId="0" applyNumberFormat="1" applyFont="1" applyFill="1" applyBorder="1" applyAlignment="1">
      <alignment horizontal="center" vertical="center" wrapText="1"/>
    </xf>
    <xf numFmtId="164" fontId="17" fillId="10" borderId="1" xfId="0" applyNumberFormat="1" applyFont="1" applyFill="1" applyBorder="1" applyAlignment="1">
      <alignment horizontal="center" vertical="center" wrapText="1"/>
    </xf>
    <xf numFmtId="164" fontId="15" fillId="10" borderId="1" xfId="0" applyNumberFormat="1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164" fontId="33" fillId="0" borderId="0" xfId="0" applyNumberFormat="1" applyFont="1" applyAlignment="1">
      <alignment horizontal="center"/>
    </xf>
    <xf numFmtId="0" fontId="2" fillId="11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6" fillId="10" borderId="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64" fontId="3" fillId="10" borderId="14" xfId="0" applyNumberFormat="1" applyFont="1" applyFill="1" applyBorder="1" applyAlignment="1">
      <alignment horizontal="center" vertical="center" wrapText="1"/>
    </xf>
    <xf numFmtId="44" fontId="3" fillId="10" borderId="14" xfId="1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44" fontId="3" fillId="0" borderId="0" xfId="1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20" fillId="0" borderId="11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32" xfId="0" applyNumberFormat="1" applyFont="1" applyFill="1" applyBorder="1" applyAlignment="1">
      <alignment horizontal="center" vertical="center" wrapText="1"/>
    </xf>
    <xf numFmtId="44" fontId="0" fillId="0" borderId="1" xfId="0" applyNumberFormat="1" applyFont="1" applyFill="1" applyBorder="1" applyAlignment="1">
      <alignment horizontal="right" vertical="center" wrapText="1"/>
    </xf>
    <xf numFmtId="44" fontId="2" fillId="11" borderId="1" xfId="0" applyNumberFormat="1" applyFont="1" applyFill="1" applyBorder="1" applyAlignment="1">
      <alignment horizontal="right" vertical="center" wrapText="1"/>
    </xf>
    <xf numFmtId="44" fontId="3" fillId="10" borderId="1" xfId="11" applyNumberFormat="1" applyFont="1" applyFill="1" applyBorder="1" applyAlignment="1">
      <alignment horizontal="right" vertical="center" wrapText="1"/>
    </xf>
    <xf numFmtId="44" fontId="3" fillId="10" borderId="33" xfId="11" applyNumberFormat="1" applyFont="1" applyFill="1" applyBorder="1" applyAlignment="1">
      <alignment horizontal="right" vertical="center" wrapText="1"/>
    </xf>
    <xf numFmtId="44" fontId="3" fillId="10" borderId="14" xfId="11" applyNumberFormat="1" applyFont="1" applyFill="1" applyBorder="1" applyAlignment="1">
      <alignment horizontal="right" vertical="center" wrapText="1"/>
    </xf>
    <xf numFmtId="44" fontId="3" fillId="0" borderId="0" xfId="11" applyNumberFormat="1" applyFont="1" applyFill="1" applyBorder="1" applyAlignment="1">
      <alignment horizontal="right" vertical="center" wrapText="1"/>
    </xf>
    <xf numFmtId="44" fontId="2" fillId="0" borderId="0" xfId="0" applyNumberFormat="1" applyFont="1" applyAlignment="1">
      <alignment horizontal="right" wrapText="1"/>
    </xf>
    <xf numFmtId="44" fontId="33" fillId="0" borderId="0" xfId="0" applyNumberFormat="1" applyFont="1" applyAlignment="1">
      <alignment horizontal="right" vertical="center" wrapText="1"/>
    </xf>
    <xf numFmtId="44" fontId="2" fillId="0" borderId="0" xfId="0" applyNumberFormat="1" applyFont="1" applyAlignment="1">
      <alignment horizontal="right" vertical="center" wrapText="1"/>
    </xf>
    <xf numFmtId="0" fontId="2" fillId="0" borderId="32" xfId="0" applyFont="1" applyFill="1" applyBorder="1" applyAlignment="1">
      <alignment vertical="center" wrapText="1"/>
    </xf>
    <xf numFmtId="0" fontId="2" fillId="11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43" xfId="0" applyFont="1" applyFill="1" applyBorder="1" applyAlignment="1">
      <alignment horizontal="center"/>
    </xf>
    <xf numFmtId="0" fontId="0" fillId="0" borderId="4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44" fontId="0" fillId="0" borderId="0" xfId="0" applyNumberFormat="1" applyFill="1" applyAlignment="1">
      <alignment horizont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44" fontId="3" fillId="9" borderId="7" xfId="0" applyNumberFormat="1" applyFont="1" applyFill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33" fillId="0" borderId="3" xfId="0" applyFont="1" applyFill="1" applyBorder="1" applyAlignment="1">
      <alignment vertical="center" wrapText="1"/>
    </xf>
    <xf numFmtId="44" fontId="33" fillId="0" borderId="3" xfId="0" applyNumberFormat="1" applyFont="1" applyFill="1" applyBorder="1" applyAlignment="1">
      <alignment horizontal="center" vertical="center" wrapText="1"/>
    </xf>
    <xf numFmtId="164" fontId="33" fillId="0" borderId="10" xfId="0" applyNumberFormat="1" applyFont="1" applyFill="1" applyBorder="1" applyAlignment="1">
      <alignment horizontal="right" vertical="center" wrapText="1"/>
    </xf>
    <xf numFmtId="0" fontId="21" fillId="0" borderId="1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4" fontId="33" fillId="0" borderId="1" xfId="0" applyNumberFormat="1" applyFont="1" applyFill="1" applyBorder="1" applyAlignment="1">
      <alignment horizontal="center" vertical="center" wrapText="1"/>
    </xf>
    <xf numFmtId="164" fontId="33" fillId="0" borderId="12" xfId="0" applyNumberFormat="1" applyFont="1" applyFill="1" applyBorder="1" applyAlignment="1">
      <alignment horizontal="right" vertical="center" wrapText="1"/>
    </xf>
    <xf numFmtId="0" fontId="21" fillId="0" borderId="11" xfId="0" applyFont="1" applyBorder="1" applyAlignment="1">
      <alignment horizontal="center" vertical="center"/>
    </xf>
    <xf numFmtId="44" fontId="33" fillId="0" borderId="0" xfId="0" applyNumberFormat="1" applyFont="1" applyFill="1" applyBorder="1" applyAlignment="1">
      <alignment horizontal="center" vertical="center"/>
    </xf>
    <xf numFmtId="44" fontId="33" fillId="0" borderId="1" xfId="0" applyNumberFormat="1" applyFont="1" applyFill="1" applyBorder="1" applyAlignment="1">
      <alignment horizontal="center" vertical="center"/>
    </xf>
    <xf numFmtId="164" fontId="33" fillId="0" borderId="12" xfId="0" applyNumberFormat="1" applyFont="1" applyFill="1" applyBorder="1" applyAlignment="1">
      <alignment vertical="center"/>
    </xf>
    <xf numFmtId="164" fontId="33" fillId="0" borderId="31" xfId="0" applyNumberFormat="1" applyFont="1" applyFill="1" applyBorder="1" applyAlignment="1">
      <alignment vertical="center"/>
    </xf>
    <xf numFmtId="44" fontId="33" fillId="0" borderId="1" xfId="11" applyNumberFormat="1" applyFont="1" applyFill="1" applyBorder="1" applyAlignment="1">
      <alignment horizontal="center" vertical="center"/>
    </xf>
    <xf numFmtId="164" fontId="33" fillId="0" borderId="31" xfId="0" applyNumberFormat="1" applyFont="1" applyFill="1" applyBorder="1" applyAlignment="1">
      <alignment horizontal="right" vertical="center"/>
    </xf>
    <xf numFmtId="44" fontId="33" fillId="0" borderId="3" xfId="0" applyNumberFormat="1" applyFont="1" applyFill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33" fillId="0" borderId="33" xfId="0" applyFont="1" applyFill="1" applyBorder="1" applyAlignment="1">
      <alignment horizontal="left" vertical="center" wrapText="1"/>
    </xf>
    <xf numFmtId="44" fontId="33" fillId="0" borderId="33" xfId="0" applyNumberFormat="1" applyFont="1" applyFill="1" applyBorder="1" applyAlignment="1">
      <alignment horizontal="center" vertical="center" wrapText="1"/>
    </xf>
    <xf numFmtId="164" fontId="33" fillId="0" borderId="31" xfId="0" applyNumberFormat="1" applyFont="1" applyFill="1" applyBorder="1" applyAlignment="1">
      <alignment horizontal="right" vertical="center" wrapText="1"/>
    </xf>
    <xf numFmtId="44" fontId="21" fillId="10" borderId="28" xfId="0" applyNumberFormat="1" applyFont="1" applyFill="1" applyBorder="1" applyAlignment="1">
      <alignment horizontal="center" vertical="center"/>
    </xf>
    <xf numFmtId="164" fontId="21" fillId="10" borderId="45" xfId="0" applyNumberFormat="1" applyFont="1" applyFill="1" applyBorder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right"/>
    </xf>
    <xf numFmtId="44" fontId="3" fillId="9" borderId="15" xfId="0" applyNumberFormat="1" applyFont="1" applyFill="1" applyBorder="1" applyAlignment="1">
      <alignment horizontal="center" vertical="center" wrapText="1"/>
    </xf>
    <xf numFmtId="44" fontId="2" fillId="0" borderId="10" xfId="3" applyNumberFormat="1" applyFont="1" applyBorder="1" applyAlignment="1">
      <alignment horizontal="right"/>
    </xf>
    <xf numFmtId="44" fontId="2" fillId="0" borderId="12" xfId="3" applyNumberFormat="1" applyFont="1" applyBorder="1" applyAlignment="1">
      <alignment horizontal="right"/>
    </xf>
    <xf numFmtId="44" fontId="2" fillId="0" borderId="12" xfId="3" applyNumberFormat="1" applyFont="1" applyBorder="1"/>
    <xf numFmtId="44" fontId="2" fillId="0" borderId="12" xfId="3" applyNumberFormat="1" applyFont="1" applyFill="1" applyBorder="1"/>
    <xf numFmtId="44" fontId="3" fillId="10" borderId="31" xfId="0" applyNumberFormat="1" applyFont="1" applyFill="1" applyBorder="1" applyAlignment="1">
      <alignment vertical="center" wrapText="1"/>
    </xf>
    <xf numFmtId="44" fontId="2" fillId="0" borderId="10" xfId="8" applyNumberFormat="1" applyFont="1" applyFill="1" applyBorder="1" applyAlignment="1">
      <alignment horizontal="right" vertical="center" wrapText="1"/>
    </xf>
    <xf numFmtId="44" fontId="2" fillId="0" borderId="12" xfId="8" applyNumberFormat="1" applyFont="1" applyFill="1" applyBorder="1" applyAlignment="1">
      <alignment horizontal="right" vertical="center" wrapText="1"/>
    </xf>
    <xf numFmtId="44" fontId="2" fillId="0" borderId="12" xfId="3" applyNumberFormat="1" applyFont="1" applyBorder="1" applyAlignment="1">
      <alignment horizontal="right" vertical="center"/>
    </xf>
    <xf numFmtId="44" fontId="3" fillId="10" borderId="15" xfId="0" applyNumberFormat="1" applyFont="1" applyFill="1" applyBorder="1" applyAlignment="1">
      <alignment vertical="center" wrapText="1"/>
    </xf>
    <xf numFmtId="44" fontId="3" fillId="0" borderId="0" xfId="0" applyNumberFormat="1" applyFont="1" applyFill="1" applyBorder="1" applyAlignment="1">
      <alignment vertical="center" wrapText="1"/>
    </xf>
    <xf numFmtId="44" fontId="3" fillId="10" borderId="31" xfId="0" applyNumberFormat="1" applyFont="1" applyFill="1" applyBorder="1" applyAlignment="1">
      <alignment horizontal="right" vertical="center" wrapText="1"/>
    </xf>
    <xf numFmtId="44" fontId="2" fillId="0" borderId="10" xfId="0" applyNumberFormat="1" applyFont="1" applyFill="1" applyBorder="1" applyAlignment="1">
      <alignment vertical="center" wrapText="1"/>
    </xf>
    <xf numFmtId="44" fontId="2" fillId="0" borderId="12" xfId="0" applyNumberFormat="1" applyFont="1" applyFill="1" applyBorder="1" applyAlignment="1">
      <alignment vertical="center" wrapText="1"/>
    </xf>
    <xf numFmtId="44" fontId="3" fillId="10" borderId="12" xfId="0" applyNumberFormat="1" applyFont="1" applyFill="1" applyBorder="1" applyAlignment="1">
      <alignment vertical="center" wrapText="1"/>
    </xf>
    <xf numFmtId="44" fontId="3" fillId="9" borderId="12" xfId="0" applyNumberFormat="1" applyFont="1" applyFill="1" applyBorder="1" applyAlignment="1">
      <alignment horizontal="center" vertical="center" wrapText="1"/>
    </xf>
    <xf numFmtId="44" fontId="3" fillId="10" borderId="15" xfId="0" applyNumberFormat="1" applyFont="1" applyFill="1" applyBorder="1" applyAlignment="1">
      <alignment horizontal="right" vertical="center" wrapText="1"/>
    </xf>
    <xf numFmtId="44" fontId="3" fillId="0" borderId="0" xfId="0" applyNumberFormat="1" applyFont="1" applyFill="1" applyBorder="1" applyAlignment="1">
      <alignment horizontal="right" vertical="center" wrapText="1"/>
    </xf>
    <xf numFmtId="44" fontId="3" fillId="10" borderId="33" xfId="0" applyNumberFormat="1" applyFont="1" applyFill="1" applyBorder="1" applyAlignment="1">
      <alignment horizontal="right" vertical="center" wrapText="1"/>
    </xf>
    <xf numFmtId="44" fontId="2" fillId="0" borderId="10" xfId="11" applyNumberFormat="1" applyFont="1" applyFill="1" applyBorder="1" applyAlignment="1">
      <alignment horizontal="right" vertical="center" wrapText="1"/>
    </xf>
    <xf numFmtId="44" fontId="2" fillId="0" borderId="10" xfId="0" applyNumberFormat="1" applyFont="1" applyBorder="1" applyAlignment="1">
      <alignment vertical="center" wrapText="1"/>
    </xf>
    <xf numFmtId="44" fontId="19" fillId="10" borderId="15" xfId="0" applyNumberFormat="1" applyFont="1" applyFill="1" applyBorder="1" applyAlignment="1">
      <alignment horizontal="right" vertical="center" wrapText="1"/>
    </xf>
    <xf numFmtId="44" fontId="19" fillId="0" borderId="0" xfId="0" applyNumberFormat="1" applyFont="1" applyBorder="1" applyAlignment="1">
      <alignment horizontal="right" vertical="center" wrapText="1"/>
    </xf>
    <xf numFmtId="44" fontId="2" fillId="0" borderId="10" xfId="0" applyNumberFormat="1" applyFont="1" applyFill="1" applyBorder="1" applyAlignment="1">
      <alignment horizontal="right" vertical="top" wrapText="1"/>
    </xf>
    <xf numFmtId="44" fontId="2" fillId="0" borderId="12" xfId="0" applyNumberFormat="1" applyFont="1" applyFill="1" applyBorder="1" applyAlignment="1">
      <alignment horizontal="right" vertical="top" wrapText="1"/>
    </xf>
    <xf numFmtId="44" fontId="2" fillId="0" borderId="12" xfId="11" applyNumberFormat="1" applyFont="1" applyFill="1" applyBorder="1" applyAlignment="1">
      <alignment vertical="center" wrapText="1"/>
    </xf>
    <xf numFmtId="44" fontId="3" fillId="10" borderId="15" xfId="0" applyNumberFormat="1" applyFont="1" applyFill="1" applyBorder="1" applyAlignment="1">
      <alignment horizontal="right" vertical="top" wrapText="1"/>
    </xf>
    <xf numFmtId="44" fontId="3" fillId="0" borderId="0" xfId="0" applyNumberFormat="1" applyFont="1" applyBorder="1" applyAlignment="1">
      <alignment horizontal="right" vertical="top" wrapText="1"/>
    </xf>
    <xf numFmtId="44" fontId="2" fillId="0" borderId="12" xfId="0" applyNumberFormat="1" applyFont="1" applyBorder="1" applyAlignment="1">
      <alignment horizontal="right" wrapText="1"/>
    </xf>
    <xf numFmtId="44" fontId="3" fillId="10" borderId="31" xfId="0" applyNumberFormat="1" applyFont="1" applyFill="1" applyBorder="1" applyAlignment="1">
      <alignment horizontal="right" wrapText="1"/>
    </xf>
    <xf numFmtId="44" fontId="2" fillId="0" borderId="10" xfId="0" applyNumberFormat="1" applyFont="1" applyBorder="1" applyAlignment="1">
      <alignment horizontal="right" wrapText="1"/>
    </xf>
    <xf numFmtId="44" fontId="3" fillId="10" borderId="15" xfId="0" applyNumberFormat="1" applyFont="1" applyFill="1" applyBorder="1" applyAlignment="1">
      <alignment horizontal="right" wrapText="1"/>
    </xf>
    <xf numFmtId="44" fontId="3" fillId="0" borderId="0" xfId="0" applyNumberFormat="1" applyFont="1" applyBorder="1" applyAlignment="1">
      <alignment horizontal="right" wrapText="1"/>
    </xf>
    <xf numFmtId="44" fontId="0" fillId="0" borderId="10" xfId="0" applyNumberFormat="1" applyFill="1" applyBorder="1" applyAlignment="1">
      <alignment horizontal="right" vertical="center" wrapText="1"/>
    </xf>
    <xf numFmtId="44" fontId="0" fillId="0" borderId="12" xfId="0" applyNumberFormat="1" applyFont="1" applyFill="1" applyBorder="1" applyAlignment="1">
      <alignment horizontal="right" vertical="center" wrapText="1"/>
    </xf>
    <xf numFmtId="44" fontId="0" fillId="0" borderId="10" xfId="0" applyNumberFormat="1" applyFont="1" applyFill="1" applyBorder="1" applyAlignment="1">
      <alignment horizontal="right" vertical="center" wrapText="1"/>
    </xf>
    <xf numFmtId="44" fontId="0" fillId="0" borderId="12" xfId="0" applyNumberFormat="1" applyFont="1" applyBorder="1" applyAlignment="1">
      <alignment horizontal="right" wrapText="1"/>
    </xf>
    <xf numFmtId="44" fontId="0" fillId="0" borderId="12" xfId="0" applyNumberFormat="1" applyFont="1" applyFill="1" applyBorder="1" applyAlignment="1">
      <alignment vertical="center" wrapText="1"/>
    </xf>
    <xf numFmtId="44" fontId="0" fillId="0" borderId="46" xfId="0" applyNumberFormat="1" applyFont="1" applyFill="1" applyBorder="1" applyAlignment="1">
      <alignment horizontal="right" wrapText="1"/>
    </xf>
    <xf numFmtId="44" fontId="3" fillId="10" borderId="12" xfId="0" applyNumberFormat="1" applyFont="1" applyFill="1" applyBorder="1" applyAlignment="1">
      <alignment horizontal="right" wrapText="1"/>
    </xf>
    <xf numFmtId="44" fontId="2" fillId="0" borderId="0" xfId="0" applyNumberFormat="1" applyFont="1" applyFill="1"/>
    <xf numFmtId="44" fontId="21" fillId="10" borderId="45" xfId="0" applyNumberFormat="1" applyFont="1" applyFill="1" applyBorder="1" applyAlignment="1">
      <alignment horizontal="center" vertical="center" wrapText="1"/>
    </xf>
    <xf numFmtId="44" fontId="21" fillId="0" borderId="0" xfId="0" applyNumberFormat="1" applyFont="1" applyFill="1" applyBorder="1" applyAlignment="1">
      <alignment horizontal="center" vertical="center" wrapText="1"/>
    </xf>
    <xf numFmtId="44" fontId="33" fillId="0" borderId="0" xfId="0" applyNumberFormat="1" applyFont="1" applyFill="1" applyAlignment="1">
      <alignment horizontal="center" vertical="center"/>
    </xf>
    <xf numFmtId="44" fontId="33" fillId="0" borderId="0" xfId="0" applyNumberFormat="1" applyFont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165" fontId="2" fillId="0" borderId="14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/>
    </xf>
    <xf numFmtId="1" fontId="2" fillId="0" borderId="14" xfId="0" applyNumberFormat="1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vertical="center"/>
    </xf>
    <xf numFmtId="44" fontId="2" fillId="0" borderId="14" xfId="0" applyNumberFormat="1" applyFont="1" applyFill="1" applyBorder="1" applyAlignment="1">
      <alignment horizontal="center" vertical="center"/>
    </xf>
    <xf numFmtId="172" fontId="3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44" fontId="3" fillId="12" borderId="1" xfId="12" applyNumberFormat="1" applyFont="1" applyFill="1" applyBorder="1" applyAlignment="1">
      <alignment vertical="center"/>
    </xf>
    <xf numFmtId="44" fontId="2" fillId="12" borderId="1" xfId="12" applyFont="1" applyFill="1" applyBorder="1" applyAlignment="1">
      <alignment vertical="center"/>
    </xf>
    <xf numFmtId="44" fontId="2" fillId="12" borderId="1" xfId="12" applyFont="1" applyFill="1" applyBorder="1" applyAlignment="1">
      <alignment horizontal="center" vertical="center"/>
    </xf>
    <xf numFmtId="44" fontId="3" fillId="12" borderId="3" xfId="4" applyNumberFormat="1" applyFont="1" applyFill="1" applyBorder="1" applyAlignment="1">
      <alignment horizontal="center"/>
    </xf>
    <xf numFmtId="44" fontId="21" fillId="9" borderId="28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5" fillId="13" borderId="6" xfId="0" applyFont="1" applyFill="1" applyBorder="1" applyAlignment="1">
      <alignment horizontal="center" vertical="center"/>
    </xf>
    <xf numFmtId="0" fontId="25" fillId="13" borderId="8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2" fillId="0" borderId="12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12" fillId="0" borderId="15" xfId="0" applyFont="1" applyBorder="1"/>
    <xf numFmtId="44" fontId="0" fillId="0" borderId="0" xfId="0" applyNumberFormat="1" applyFill="1"/>
    <xf numFmtId="0" fontId="0" fillId="0" borderId="0" xfId="0" applyFill="1" applyAlignment="1">
      <alignment horizontal="center"/>
    </xf>
    <xf numFmtId="164" fontId="2" fillId="0" borderId="1" xfId="0" applyNumberFormat="1" applyFont="1" applyFill="1" applyBorder="1" applyAlignment="1">
      <alignment horizontal="right" vertical="center" wrapText="1"/>
    </xf>
    <xf numFmtId="7" fontId="2" fillId="0" borderId="3" xfId="11" applyNumberFormat="1" applyFont="1" applyFill="1" applyBorder="1" applyAlignment="1">
      <alignment horizontal="right" vertical="center"/>
    </xf>
    <xf numFmtId="164" fontId="2" fillId="0" borderId="3" xfId="1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7" fontId="3" fillId="10" borderId="1" xfId="11" applyNumberFormat="1" applyFont="1" applyFill="1" applyBorder="1" applyAlignment="1">
      <alignment horizontal="right" vertical="center" wrapText="1"/>
    </xf>
    <xf numFmtId="7" fontId="4" fillId="10" borderId="8" xfId="0" applyNumberFormat="1" applyFont="1" applyFill="1" applyBorder="1" applyAlignment="1">
      <alignment horizontal="right" vertical="center" wrapText="1"/>
    </xf>
    <xf numFmtId="4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4" fontId="21" fillId="0" borderId="28" xfId="0" applyNumberFormat="1" applyFont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164" fontId="2" fillId="11" borderId="22" xfId="0" applyNumberFormat="1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vertical="center"/>
    </xf>
    <xf numFmtId="0" fontId="2" fillId="11" borderId="23" xfId="0" applyFont="1" applyFill="1" applyBorder="1" applyAlignment="1">
      <alignment vertical="center"/>
    </xf>
    <xf numFmtId="0" fontId="2" fillId="0" borderId="0" xfId="0" applyFont="1" applyBorder="1"/>
    <xf numFmtId="0" fontId="0" fillId="0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11" borderId="11" xfId="0" applyFont="1" applyFill="1" applyBorder="1" applyAlignment="1">
      <alignment horizontal="left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44" fontId="3" fillId="9" borderId="22" xfId="0" applyNumberFormat="1" applyFont="1" applyFill="1" applyBorder="1" applyAlignment="1">
      <alignment horizontal="right" vertical="center" wrapText="1"/>
    </xf>
    <xf numFmtId="44" fontId="3" fillId="9" borderId="1" xfId="0" applyNumberFormat="1" applyFont="1" applyFill="1" applyBorder="1" applyAlignment="1">
      <alignment horizontal="right" vertical="center" wrapText="1"/>
    </xf>
    <xf numFmtId="44" fontId="3" fillId="11" borderId="11" xfId="11" applyFont="1" applyFill="1" applyBorder="1" applyAlignment="1">
      <alignment horizontal="left" vertical="center" wrapText="1"/>
    </xf>
    <xf numFmtId="44" fontId="3" fillId="11" borderId="1" xfId="11" applyFont="1" applyFill="1" applyBorder="1" applyAlignment="1">
      <alignment horizontal="left" vertical="center" wrapText="1"/>
    </xf>
    <xf numFmtId="0" fontId="3" fillId="11" borderId="1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4" fillId="10" borderId="49" xfId="0" applyFont="1" applyFill="1" applyBorder="1" applyAlignment="1">
      <alignment horizontal="center" vertical="center"/>
    </xf>
    <xf numFmtId="0" fontId="4" fillId="10" borderId="34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21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10" borderId="47" xfId="0" applyFont="1" applyFill="1" applyBorder="1" applyAlignment="1">
      <alignment horizontal="center" vertical="center" wrapText="1"/>
    </xf>
    <xf numFmtId="0" fontId="3" fillId="10" borderId="48" xfId="0" applyFont="1" applyFill="1" applyBorder="1" applyAlignment="1">
      <alignment horizontal="center" vertical="center" wrapText="1"/>
    </xf>
    <xf numFmtId="0" fontId="3" fillId="10" borderId="36" xfId="0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10" fillId="9" borderId="21" xfId="0" applyFont="1" applyFill="1" applyBorder="1" applyAlignment="1">
      <alignment horizontal="center" vertical="center" wrapText="1"/>
    </xf>
    <xf numFmtId="0" fontId="10" fillId="9" borderId="22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left" vertical="center" wrapText="1"/>
    </xf>
    <xf numFmtId="0" fontId="3" fillId="11" borderId="7" xfId="0" applyFont="1" applyFill="1" applyBorder="1" applyAlignment="1">
      <alignment horizontal="left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49" xfId="0" applyFont="1" applyFill="1" applyBorder="1" applyAlignment="1">
      <alignment horizontal="left" vertical="center" wrapText="1"/>
    </xf>
    <xf numFmtId="0" fontId="3" fillId="11" borderId="50" xfId="0" applyFont="1" applyFill="1" applyBorder="1" applyAlignment="1">
      <alignment horizontal="left" vertical="center" wrapText="1"/>
    </xf>
    <xf numFmtId="0" fontId="3" fillId="11" borderId="45" xfId="0" applyFont="1" applyFill="1" applyBorder="1" applyAlignment="1">
      <alignment horizontal="left" vertical="center" wrapText="1"/>
    </xf>
    <xf numFmtId="0" fontId="3" fillId="10" borderId="30" xfId="0" applyFont="1" applyFill="1" applyBorder="1" applyAlignment="1">
      <alignment horizontal="center" vertical="center" wrapText="1"/>
    </xf>
    <xf numFmtId="0" fontId="3" fillId="10" borderId="33" xfId="0" applyFont="1" applyFill="1" applyBorder="1" applyAlignment="1">
      <alignment horizontal="center" vertical="center" wrapText="1"/>
    </xf>
    <xf numFmtId="0" fontId="21" fillId="10" borderId="6" xfId="0" applyFont="1" applyFill="1" applyBorder="1" applyAlignment="1">
      <alignment horizontal="center" vertical="center" wrapText="1"/>
    </xf>
    <xf numFmtId="0" fontId="21" fillId="10" borderId="8" xfId="0" applyFont="1" applyFill="1" applyBorder="1" applyAlignment="1">
      <alignment horizontal="center" vertical="center" wrapText="1"/>
    </xf>
    <xf numFmtId="44" fontId="2" fillId="0" borderId="46" xfId="0" applyNumberFormat="1" applyFont="1" applyFill="1" applyBorder="1" applyAlignment="1">
      <alignment horizontal="right" vertical="center" wrapText="1"/>
    </xf>
    <xf numFmtId="44" fontId="2" fillId="0" borderId="10" xfId="0" applyNumberFormat="1" applyFont="1" applyFill="1" applyBorder="1" applyAlignment="1">
      <alignment horizontal="right" vertical="center" wrapText="1"/>
    </xf>
    <xf numFmtId="0" fontId="3" fillId="10" borderId="13" xfId="0" applyFont="1" applyFill="1" applyBorder="1" applyAlignment="1">
      <alignment horizontal="center" vertical="top" wrapText="1"/>
    </xf>
    <xf numFmtId="0" fontId="3" fillId="10" borderId="14" xfId="0" applyFont="1" applyFill="1" applyBorder="1" applyAlignment="1">
      <alignment horizontal="center" vertical="top" wrapText="1"/>
    </xf>
    <xf numFmtId="0" fontId="21" fillId="10" borderId="49" xfId="0" applyFont="1" applyFill="1" applyBorder="1" applyAlignment="1">
      <alignment horizontal="center" vertical="center"/>
    </xf>
    <xf numFmtId="0" fontId="21" fillId="10" borderId="45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left" vertical="center" wrapText="1"/>
    </xf>
    <xf numFmtId="0" fontId="3" fillId="11" borderId="22" xfId="0" applyFont="1" applyFill="1" applyBorder="1" applyAlignment="1">
      <alignment horizontal="left" vertical="center" wrapText="1"/>
    </xf>
    <xf numFmtId="0" fontId="3" fillId="9" borderId="52" xfId="0" applyFont="1" applyFill="1" applyBorder="1" applyAlignment="1">
      <alignment horizontal="center" vertical="center" wrapText="1"/>
    </xf>
    <xf numFmtId="0" fontId="3" fillId="9" borderId="53" xfId="0" applyFont="1" applyFill="1" applyBorder="1" applyAlignment="1">
      <alignment horizontal="center" vertical="center" wrapText="1"/>
    </xf>
    <xf numFmtId="0" fontId="3" fillId="9" borderId="5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21" fillId="9" borderId="49" xfId="0" applyFont="1" applyFill="1" applyBorder="1" applyAlignment="1">
      <alignment horizontal="center" vertical="center"/>
    </xf>
    <xf numFmtId="0" fontId="21" fillId="9" borderId="45" xfId="0" applyFont="1" applyFill="1" applyBorder="1" applyAlignment="1">
      <alignment horizontal="center" vertical="center"/>
    </xf>
    <xf numFmtId="168" fontId="2" fillId="0" borderId="57" xfId="4" applyNumberFormat="1" applyFont="1" applyFill="1" applyBorder="1" applyAlignment="1">
      <alignment horizontal="right" vertical="center"/>
    </xf>
    <xf numFmtId="168" fontId="2" fillId="0" borderId="56" xfId="4" applyNumberFormat="1" applyFont="1" applyFill="1" applyBorder="1" applyAlignment="1">
      <alignment horizontal="right" vertical="center"/>
    </xf>
    <xf numFmtId="0" fontId="35" fillId="8" borderId="49" xfId="0" applyFont="1" applyFill="1" applyBorder="1" applyAlignment="1">
      <alignment horizontal="left" vertical="center"/>
    </xf>
    <xf numFmtId="0" fontId="35" fillId="8" borderId="50" xfId="0" applyFont="1" applyFill="1" applyBorder="1" applyAlignment="1">
      <alignment horizontal="left" vertical="center"/>
    </xf>
    <xf numFmtId="0" fontId="35" fillId="8" borderId="45" xfId="0" applyFont="1" applyFill="1" applyBorder="1" applyAlignment="1">
      <alignment horizontal="left" vertical="center"/>
    </xf>
    <xf numFmtId="0" fontId="3" fillId="12" borderId="1" xfId="4" applyNumberFormat="1" applyFont="1" applyFill="1" applyBorder="1" applyAlignment="1">
      <alignment horizontal="center"/>
    </xf>
    <xf numFmtId="0" fontId="3" fillId="12" borderId="55" xfId="4" applyNumberFormat="1" applyFont="1" applyFill="1" applyBorder="1" applyAlignment="1">
      <alignment horizontal="center"/>
    </xf>
    <xf numFmtId="0" fontId="3" fillId="12" borderId="56" xfId="4" applyNumberFormat="1" applyFont="1" applyFill="1" applyBorder="1" applyAlignment="1">
      <alignment horizontal="center"/>
    </xf>
    <xf numFmtId="0" fontId="3" fillId="12" borderId="35" xfId="4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48" xfId="0" applyFont="1" applyFill="1" applyBorder="1" applyAlignment="1">
      <alignment horizontal="center"/>
    </xf>
    <xf numFmtId="0" fontId="37" fillId="5" borderId="49" xfId="0" applyFont="1" applyFill="1" applyBorder="1" applyAlignment="1">
      <alignment horizontal="center" vertical="center" wrapText="1"/>
    </xf>
    <xf numFmtId="0" fontId="37" fillId="5" borderId="50" xfId="0" applyFont="1" applyFill="1" applyBorder="1" applyAlignment="1">
      <alignment horizontal="center" vertical="center" wrapText="1"/>
    </xf>
    <xf numFmtId="0" fontId="38" fillId="0" borderId="45" xfId="0" applyFont="1" applyBorder="1" applyAlignment="1">
      <alignment wrapText="1"/>
    </xf>
    <xf numFmtId="44" fontId="41" fillId="0" borderId="49" xfId="0" applyNumberFormat="1" applyFont="1" applyBorder="1" applyAlignment="1"/>
    <xf numFmtId="44" fontId="41" fillId="0" borderId="45" xfId="0" applyNumberFormat="1" applyFont="1" applyBorder="1" applyAlignment="1"/>
    <xf numFmtId="0" fontId="23" fillId="9" borderId="49" xfId="0" applyFont="1" applyFill="1" applyBorder="1" applyAlignment="1">
      <alignment horizontal="center" wrapText="1"/>
    </xf>
    <xf numFmtId="0" fontId="23" fillId="9" borderId="45" xfId="0" applyFont="1" applyFill="1" applyBorder="1" applyAlignment="1">
      <alignment horizontal="center" wrapText="1"/>
    </xf>
    <xf numFmtId="0" fontId="25" fillId="11" borderId="58" xfId="0" applyFont="1" applyFill="1" applyBorder="1" applyAlignment="1">
      <alignment horizontal="left" vertical="center"/>
    </xf>
    <xf numFmtId="0" fontId="25" fillId="11" borderId="59" xfId="0" applyFont="1" applyFill="1" applyBorder="1" applyAlignment="1">
      <alignment horizontal="left" vertical="center"/>
    </xf>
    <xf numFmtId="0" fontId="25" fillId="11" borderId="47" xfId="0" applyFont="1" applyFill="1" applyBorder="1" applyAlignment="1">
      <alignment horizontal="left" vertical="center"/>
    </xf>
    <xf numFmtId="0" fontId="25" fillId="11" borderId="60" xfId="0" applyFont="1" applyFill="1" applyBorder="1" applyAlignment="1">
      <alignment horizontal="left" vertical="center"/>
    </xf>
    <xf numFmtId="0" fontId="25" fillId="11" borderId="47" xfId="0" applyFont="1" applyFill="1" applyBorder="1" applyAlignment="1">
      <alignment vertical="center"/>
    </xf>
    <xf numFmtId="0" fontId="25" fillId="11" borderId="60" xfId="0" applyFont="1" applyFill="1" applyBorder="1" applyAlignment="1">
      <alignment vertical="center"/>
    </xf>
  </cellXfs>
  <cellStyles count="13">
    <cellStyle name="Dziesiętny" xfId="1" builtinId="3"/>
    <cellStyle name="Dziesiętny [0]" xfId="2" builtinId="6"/>
    <cellStyle name="Dziesiętny 2" xfId="3"/>
    <cellStyle name="Normalny" xfId="0" builtinId="0"/>
    <cellStyle name="Normalny 2" xfId="4"/>
    <cellStyle name="Normalny 2 2" xfId="5"/>
    <cellStyle name="Normalny 3" xfId="6"/>
    <cellStyle name="Normalny_Arkusz1" xfId="7"/>
    <cellStyle name="Normalny_Nowe tabele do uzupełnienia (tabele w jednym pliku)" xfId="8"/>
    <cellStyle name="Normalny_PowiatSzczytno-szkody" xfId="9"/>
    <cellStyle name="Normalny_pozostałe dane" xfId="10"/>
    <cellStyle name="Walutowy" xfId="11" builtinId="4"/>
    <cellStyle name="Walutowy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447675</xdr:colOff>
      <xdr:row>8</xdr:row>
      <xdr:rowOff>323850</xdr:rowOff>
    </xdr:from>
    <xdr:to>
      <xdr:col>8</xdr:col>
      <xdr:colOff>114300</xdr:colOff>
      <xdr:row>10</xdr:row>
      <xdr:rowOff>304800</xdr:rowOff>
    </xdr:to>
    <xdr:sp macro="" textlink="">
      <xdr:nvSpPr>
        <xdr:cNvPr id="2049" name="Text Box 1" hidden="1"/>
        <xdr:cNvSpPr txBox="1">
          <a:spLocks noChangeArrowheads="1"/>
        </xdr:cNvSpPr>
      </xdr:nvSpPr>
      <xdr:spPr bwMode="auto">
        <a:xfrm>
          <a:off x="5848350" y="2705100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6</xdr:col>
      <xdr:colOff>457200</xdr:colOff>
      <xdr:row>17</xdr:row>
      <xdr:rowOff>180975</xdr:rowOff>
    </xdr:from>
    <xdr:to>
      <xdr:col>8</xdr:col>
      <xdr:colOff>114300</xdr:colOff>
      <xdr:row>19</xdr:row>
      <xdr:rowOff>171450</xdr:rowOff>
    </xdr:to>
    <xdr:sp macro="" textlink="">
      <xdr:nvSpPr>
        <xdr:cNvPr id="2050" name="Text Box 2" hidden="1"/>
        <xdr:cNvSpPr txBox="1">
          <a:spLocks noChangeArrowheads="1"/>
        </xdr:cNvSpPr>
      </xdr:nvSpPr>
      <xdr:spPr bwMode="auto">
        <a:xfrm>
          <a:off x="5857875" y="5819775"/>
          <a:ext cx="120967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1.5703125" customWidth="1"/>
    <col min="2" max="2" width="5.42578125" style="52" customWidth="1"/>
    <col min="3" max="3" width="43.85546875" customWidth="1"/>
    <col min="4" max="4" width="14.5703125" customWidth="1"/>
    <col min="5" max="5" width="15.42578125" style="52" customWidth="1"/>
    <col min="6" max="6" width="10.42578125" style="52" customWidth="1"/>
    <col min="7" max="7" width="31.85546875" style="52" customWidth="1"/>
    <col min="8" max="8" width="15.7109375" customWidth="1"/>
    <col min="9" max="9" width="17.140625" style="52" customWidth="1"/>
    <col min="10" max="11" width="19.85546875" customWidth="1"/>
  </cols>
  <sheetData>
    <row r="1" spans="2:11" ht="15.75" x14ac:dyDescent="0.25">
      <c r="B1" s="350" t="s">
        <v>85</v>
      </c>
      <c r="C1" s="164"/>
      <c r="H1" s="58"/>
    </row>
    <row r="2" spans="2:11" ht="13.5" thickBot="1" x14ac:dyDescent="0.25"/>
    <row r="3" spans="2:11" ht="72.75" thickBot="1" x14ac:dyDescent="0.25">
      <c r="B3" s="369" t="s">
        <v>5</v>
      </c>
      <c r="C3" s="365" t="s">
        <v>6</v>
      </c>
      <c r="D3" s="355" t="s">
        <v>7</v>
      </c>
      <c r="E3" s="355" t="s">
        <v>8</v>
      </c>
      <c r="F3" s="355" t="s">
        <v>3</v>
      </c>
      <c r="G3" s="356" t="s">
        <v>49</v>
      </c>
      <c r="H3" s="356" t="s">
        <v>9</v>
      </c>
      <c r="I3" s="356" t="s">
        <v>48</v>
      </c>
      <c r="J3" s="356" t="s">
        <v>754</v>
      </c>
      <c r="K3" s="357" t="s">
        <v>50</v>
      </c>
    </row>
    <row r="4" spans="2:11" s="110" customFormat="1" ht="27.75" customHeight="1" x14ac:dyDescent="0.2">
      <c r="B4" s="370">
        <v>1</v>
      </c>
      <c r="C4" s="366" t="s">
        <v>89</v>
      </c>
      <c r="D4" s="83" t="s">
        <v>102</v>
      </c>
      <c r="E4" s="351" t="s">
        <v>906</v>
      </c>
      <c r="F4" s="352" t="s">
        <v>103</v>
      </c>
      <c r="G4" s="353"/>
      <c r="H4" s="83">
        <v>44</v>
      </c>
      <c r="I4" s="83" t="s">
        <v>503</v>
      </c>
      <c r="J4" s="354"/>
      <c r="K4" s="358">
        <v>30</v>
      </c>
    </row>
    <row r="5" spans="2:11" s="10" customFormat="1" ht="27.75" customHeight="1" x14ac:dyDescent="0.2">
      <c r="B5" s="371">
        <v>2</v>
      </c>
      <c r="C5" s="367" t="s">
        <v>90</v>
      </c>
      <c r="D5" s="38" t="s">
        <v>229</v>
      </c>
      <c r="E5" s="43">
        <v>771623959</v>
      </c>
      <c r="F5" s="44" t="s">
        <v>230</v>
      </c>
      <c r="G5" s="112" t="s">
        <v>231</v>
      </c>
      <c r="H5" s="38">
        <v>34</v>
      </c>
      <c r="I5" s="38" t="s">
        <v>503</v>
      </c>
      <c r="J5" s="59"/>
      <c r="K5" s="359"/>
    </row>
    <row r="6" spans="2:11" s="10" customFormat="1" ht="27.75" customHeight="1" x14ac:dyDescent="0.2">
      <c r="B6" s="372">
        <v>3</v>
      </c>
      <c r="C6" s="367" t="s">
        <v>91</v>
      </c>
      <c r="D6" s="2" t="s">
        <v>280</v>
      </c>
      <c r="E6" s="38">
        <v>771319196</v>
      </c>
      <c r="F6" s="2"/>
      <c r="G6" s="1" t="s">
        <v>281</v>
      </c>
      <c r="H6" s="38">
        <v>67</v>
      </c>
      <c r="I6" s="38">
        <v>351</v>
      </c>
      <c r="J6" s="59"/>
      <c r="K6" s="359"/>
    </row>
    <row r="7" spans="2:11" s="10" customFormat="1" ht="27.75" customHeight="1" x14ac:dyDescent="0.2">
      <c r="B7" s="371">
        <v>4</v>
      </c>
      <c r="C7" s="367" t="s">
        <v>92</v>
      </c>
      <c r="D7" s="38" t="s">
        <v>335</v>
      </c>
      <c r="E7" s="45" t="s">
        <v>336</v>
      </c>
      <c r="F7" s="45" t="s">
        <v>337</v>
      </c>
      <c r="G7" s="113" t="s">
        <v>338</v>
      </c>
      <c r="H7" s="38">
        <v>33</v>
      </c>
      <c r="I7" s="38">
        <v>225</v>
      </c>
      <c r="J7" s="59"/>
      <c r="K7" s="359"/>
    </row>
    <row r="8" spans="2:11" s="10" customFormat="1" ht="27.75" customHeight="1" x14ac:dyDescent="0.2">
      <c r="B8" s="372">
        <v>5</v>
      </c>
      <c r="C8" s="367" t="s">
        <v>93</v>
      </c>
      <c r="D8" s="38" t="s">
        <v>387</v>
      </c>
      <c r="E8" s="46" t="s">
        <v>388</v>
      </c>
      <c r="F8" s="47" t="s">
        <v>337</v>
      </c>
      <c r="G8" s="114" t="s">
        <v>341</v>
      </c>
      <c r="H8" s="38">
        <v>22</v>
      </c>
      <c r="I8" s="38">
        <v>151</v>
      </c>
      <c r="J8" s="59" t="s">
        <v>389</v>
      </c>
      <c r="K8" s="359"/>
    </row>
    <row r="9" spans="2:11" s="10" customFormat="1" ht="27.75" customHeight="1" x14ac:dyDescent="0.2">
      <c r="B9" s="371">
        <v>6</v>
      </c>
      <c r="C9" s="367" t="s">
        <v>94</v>
      </c>
      <c r="D9" s="38" t="s">
        <v>416</v>
      </c>
      <c r="E9" s="46" t="s">
        <v>417</v>
      </c>
      <c r="F9" s="45"/>
      <c r="G9" s="113" t="s">
        <v>341</v>
      </c>
      <c r="H9" s="38">
        <v>36</v>
      </c>
      <c r="I9" s="38">
        <v>201</v>
      </c>
      <c r="J9" s="59" t="s">
        <v>418</v>
      </c>
      <c r="K9" s="359"/>
    </row>
    <row r="10" spans="2:11" s="10" customFormat="1" ht="27.75" customHeight="1" x14ac:dyDescent="0.2">
      <c r="B10" s="372">
        <v>7</v>
      </c>
      <c r="C10" s="367" t="s">
        <v>95</v>
      </c>
      <c r="D10" s="38" t="s">
        <v>449</v>
      </c>
      <c r="E10" s="46" t="s">
        <v>450</v>
      </c>
      <c r="F10" s="45" t="s">
        <v>451</v>
      </c>
      <c r="G10" s="113" t="s">
        <v>452</v>
      </c>
      <c r="H10" s="38">
        <v>23</v>
      </c>
      <c r="I10" s="38">
        <v>182</v>
      </c>
      <c r="J10" s="59" t="s">
        <v>453</v>
      </c>
      <c r="K10" s="359"/>
    </row>
    <row r="11" spans="2:11" s="110" customFormat="1" ht="27.75" customHeight="1" x14ac:dyDescent="0.2">
      <c r="B11" s="371">
        <v>8</v>
      </c>
      <c r="C11" s="367" t="s">
        <v>96</v>
      </c>
      <c r="D11" s="37" t="s">
        <v>478</v>
      </c>
      <c r="E11" s="111" t="s">
        <v>479</v>
      </c>
      <c r="F11" s="37"/>
      <c r="G11" s="109" t="s">
        <v>341</v>
      </c>
      <c r="H11" s="37">
        <v>3</v>
      </c>
      <c r="I11" s="37">
        <v>32</v>
      </c>
      <c r="J11" s="109"/>
      <c r="K11" s="360">
        <v>4</v>
      </c>
    </row>
    <row r="12" spans="2:11" s="10" customFormat="1" ht="27.75" customHeight="1" x14ac:dyDescent="0.2">
      <c r="B12" s="372">
        <v>9</v>
      </c>
      <c r="C12" s="367" t="s">
        <v>97</v>
      </c>
      <c r="D12" s="16" t="s">
        <v>498</v>
      </c>
      <c r="E12" s="48">
        <v>770538950</v>
      </c>
      <c r="F12" s="16">
        <v>853212</v>
      </c>
      <c r="G12" s="109" t="s">
        <v>341</v>
      </c>
      <c r="H12" s="16">
        <v>5</v>
      </c>
      <c r="I12" s="16">
        <v>43</v>
      </c>
      <c r="J12" s="59" t="s">
        <v>499</v>
      </c>
      <c r="K12" s="359">
        <v>5</v>
      </c>
    </row>
    <row r="13" spans="2:11" s="10" customFormat="1" ht="27.75" customHeight="1" x14ac:dyDescent="0.2">
      <c r="B13" s="371">
        <v>10</v>
      </c>
      <c r="C13" s="367" t="s">
        <v>98</v>
      </c>
      <c r="D13" s="16" t="s">
        <v>702</v>
      </c>
      <c r="E13" s="16">
        <v>770538967</v>
      </c>
      <c r="F13" s="16"/>
      <c r="G13" s="109" t="s">
        <v>341</v>
      </c>
      <c r="H13" s="16">
        <v>5</v>
      </c>
      <c r="I13" s="16">
        <v>36</v>
      </c>
      <c r="J13" s="71" t="s">
        <v>703</v>
      </c>
      <c r="K13" s="359">
        <v>20</v>
      </c>
    </row>
    <row r="14" spans="2:11" s="110" customFormat="1" ht="27.75" customHeight="1" x14ac:dyDescent="0.2">
      <c r="B14" s="372">
        <v>11</v>
      </c>
      <c r="C14" s="367" t="s">
        <v>99</v>
      </c>
      <c r="D14" s="16" t="s">
        <v>504</v>
      </c>
      <c r="E14" s="49" t="s">
        <v>505</v>
      </c>
      <c r="F14" s="16" t="s">
        <v>506</v>
      </c>
      <c r="G14" s="71" t="s">
        <v>507</v>
      </c>
      <c r="H14" s="16">
        <v>7</v>
      </c>
      <c r="I14" s="16" t="s">
        <v>503</v>
      </c>
      <c r="J14" s="59"/>
      <c r="K14" s="359" t="s">
        <v>508</v>
      </c>
    </row>
    <row r="15" spans="2:11" s="110" customFormat="1" ht="27.75" customHeight="1" x14ac:dyDescent="0.2">
      <c r="B15" s="371">
        <v>12</v>
      </c>
      <c r="C15" s="367" t="s">
        <v>100</v>
      </c>
      <c r="D15" s="16" t="s">
        <v>515</v>
      </c>
      <c r="E15" s="16">
        <v>770803406</v>
      </c>
      <c r="F15" s="37"/>
      <c r="G15" s="109"/>
      <c r="H15" s="37">
        <v>54</v>
      </c>
      <c r="I15" s="37" t="s">
        <v>503</v>
      </c>
      <c r="J15" s="279" t="s">
        <v>907</v>
      </c>
      <c r="K15" s="360"/>
    </row>
    <row r="16" spans="2:11" s="110" customFormat="1" ht="27.75" customHeight="1" thickBot="1" x14ac:dyDescent="0.25">
      <c r="B16" s="373">
        <v>13</v>
      </c>
      <c r="C16" s="368" t="s">
        <v>101</v>
      </c>
      <c r="D16" s="361" t="s">
        <v>672</v>
      </c>
      <c r="E16" s="362" t="s">
        <v>673</v>
      </c>
      <c r="F16" s="361">
        <v>8810</v>
      </c>
      <c r="G16" s="363" t="s">
        <v>674</v>
      </c>
      <c r="H16" s="361">
        <v>21</v>
      </c>
      <c r="I16" s="361" t="s">
        <v>503</v>
      </c>
      <c r="J16" s="363"/>
      <c r="K16" s="364"/>
    </row>
  </sheetData>
  <phoneticPr fontId="1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B192"/>
  <sheetViews>
    <sheetView topLeftCell="A61" zoomScale="80" zoomScaleNormal="80" workbookViewId="0">
      <selection activeCell="H186" sqref="H186"/>
    </sheetView>
  </sheetViews>
  <sheetFormatPr defaultRowHeight="12.75" x14ac:dyDescent="0.2"/>
  <cols>
    <col min="1" max="1" width="2.140625" style="9" customWidth="1"/>
    <col min="2" max="2" width="4.28515625" style="11" customWidth="1"/>
    <col min="3" max="3" width="28.7109375" style="9" customWidth="1"/>
    <col min="4" max="4" width="14.140625" style="11" customWidth="1"/>
    <col min="5" max="5" width="16.42578125" style="403" customWidth="1"/>
    <col min="6" max="6" width="20.5703125" style="33" customWidth="1"/>
    <col min="7" max="7" width="13.7109375" style="11" customWidth="1"/>
    <col min="8" max="8" width="22.5703125" style="422" customWidth="1"/>
    <col min="9" max="9" width="23.5703125" style="11" customWidth="1"/>
    <col min="10" max="10" width="50.85546875" style="9" customWidth="1"/>
    <col min="11" max="11" width="26" style="9" customWidth="1"/>
    <col min="12" max="12" width="21.7109375" style="11" customWidth="1"/>
    <col min="13" max="13" width="19.140625" style="11" customWidth="1"/>
    <col min="14" max="14" width="20.7109375" style="11" customWidth="1"/>
    <col min="15" max="15" width="15.28515625" style="9" customWidth="1"/>
    <col min="16" max="16" width="13.85546875" style="138" customWidth="1"/>
    <col min="17" max="17" width="12.85546875" style="138" customWidth="1"/>
    <col min="18" max="18" width="21.5703125" style="138" customWidth="1"/>
    <col min="19" max="19" width="11.7109375" style="138" customWidth="1"/>
    <col min="20" max="20" width="21.28515625" style="138" customWidth="1"/>
    <col min="21" max="21" width="13.5703125" style="138" customWidth="1"/>
    <col min="22" max="22" width="11.28515625" style="138" customWidth="1"/>
    <col min="23" max="23" width="11.28515625" style="5" customWidth="1"/>
    <col min="24" max="24" width="11.28515625" style="138" customWidth="1"/>
    <col min="25" max="25" width="13.42578125" style="138" customWidth="1"/>
    <col min="26" max="28" width="11.28515625" style="11" customWidth="1"/>
    <col min="29" max="16384" width="9.140625" style="9"/>
  </cols>
  <sheetData>
    <row r="2" spans="2:28" s="254" customFormat="1" ht="15.75" x14ac:dyDescent="0.25">
      <c r="B2" s="550" t="s">
        <v>86</v>
      </c>
      <c r="C2" s="550"/>
      <c r="D2" s="550"/>
      <c r="E2" s="550"/>
      <c r="F2" s="550"/>
      <c r="G2" s="249"/>
      <c r="H2" s="421"/>
      <c r="I2" s="252"/>
      <c r="L2" s="252"/>
      <c r="M2" s="252"/>
      <c r="N2" s="252"/>
      <c r="P2" s="409"/>
      <c r="Q2" s="409"/>
      <c r="R2" s="409"/>
      <c r="S2" s="409"/>
      <c r="T2" s="409"/>
      <c r="U2" s="409"/>
      <c r="V2" s="409"/>
      <c r="W2" s="5"/>
      <c r="X2" s="409"/>
      <c r="Y2" s="409"/>
      <c r="Z2" s="252"/>
      <c r="AA2" s="252"/>
      <c r="AB2" s="252"/>
    </row>
    <row r="3" spans="2:28" s="254" customFormat="1" ht="16.5" thickBot="1" x14ac:dyDescent="0.3">
      <c r="B3" s="249"/>
      <c r="D3" s="252"/>
      <c r="E3" s="389"/>
      <c r="F3" s="255"/>
      <c r="G3" s="249"/>
      <c r="H3" s="421"/>
      <c r="I3" s="252"/>
      <c r="L3" s="252"/>
      <c r="M3" s="252"/>
      <c r="N3" s="252"/>
      <c r="P3" s="409"/>
      <c r="Q3" s="409"/>
      <c r="R3" s="409"/>
      <c r="S3" s="409"/>
      <c r="T3" s="409"/>
      <c r="U3" s="409"/>
      <c r="V3" s="409"/>
      <c r="W3" s="5"/>
      <c r="X3" s="409"/>
      <c r="Y3" s="409"/>
      <c r="Z3" s="252"/>
      <c r="AA3" s="252"/>
      <c r="AB3" s="252"/>
    </row>
    <row r="4" spans="2:28" ht="62.25" customHeight="1" x14ac:dyDescent="0.2">
      <c r="B4" s="569" t="s">
        <v>51</v>
      </c>
      <c r="C4" s="559" t="s">
        <v>52</v>
      </c>
      <c r="D4" s="559" t="s">
        <v>53</v>
      </c>
      <c r="E4" s="559" t="s">
        <v>54</v>
      </c>
      <c r="F4" s="559" t="s">
        <v>55</v>
      </c>
      <c r="G4" s="559" t="s">
        <v>56</v>
      </c>
      <c r="H4" s="560" t="s">
        <v>73</v>
      </c>
      <c r="I4" s="559" t="s">
        <v>74</v>
      </c>
      <c r="J4" s="559" t="s">
        <v>908</v>
      </c>
      <c r="K4" s="559" t="s">
        <v>10</v>
      </c>
      <c r="L4" s="559" t="s">
        <v>57</v>
      </c>
      <c r="M4" s="559"/>
      <c r="N4" s="559"/>
      <c r="O4" s="559" t="s">
        <v>75</v>
      </c>
      <c r="P4" s="559" t="s">
        <v>76</v>
      </c>
      <c r="Q4" s="559"/>
      <c r="R4" s="559"/>
      <c r="S4" s="559"/>
      <c r="T4" s="559"/>
      <c r="U4" s="559"/>
      <c r="V4" s="559" t="s">
        <v>58</v>
      </c>
      <c r="W4" s="559" t="s">
        <v>59</v>
      </c>
      <c r="X4" s="559" t="s">
        <v>787</v>
      </c>
      <c r="Y4" s="559" t="s">
        <v>60</v>
      </c>
      <c r="Z4" s="559" t="s">
        <v>61</v>
      </c>
      <c r="AA4" s="559" t="s">
        <v>62</v>
      </c>
      <c r="AB4" s="574" t="s">
        <v>63</v>
      </c>
    </row>
    <row r="5" spans="2:28" ht="62.25" customHeight="1" x14ac:dyDescent="0.2">
      <c r="B5" s="570"/>
      <c r="C5" s="568"/>
      <c r="D5" s="568"/>
      <c r="E5" s="568"/>
      <c r="F5" s="568"/>
      <c r="G5" s="568"/>
      <c r="H5" s="561"/>
      <c r="I5" s="568"/>
      <c r="J5" s="568"/>
      <c r="K5" s="568"/>
      <c r="L5" s="280" t="s">
        <v>64</v>
      </c>
      <c r="M5" s="280" t="s">
        <v>65</v>
      </c>
      <c r="N5" s="280" t="s">
        <v>66</v>
      </c>
      <c r="O5" s="568"/>
      <c r="P5" s="280" t="s">
        <v>67</v>
      </c>
      <c r="Q5" s="280" t="s">
        <v>68</v>
      </c>
      <c r="R5" s="280" t="s">
        <v>69</v>
      </c>
      <c r="S5" s="280" t="s">
        <v>70</v>
      </c>
      <c r="T5" s="280" t="s">
        <v>71</v>
      </c>
      <c r="U5" s="280" t="s">
        <v>72</v>
      </c>
      <c r="V5" s="568"/>
      <c r="W5" s="568"/>
      <c r="X5" s="568"/>
      <c r="Y5" s="568"/>
      <c r="Z5" s="568"/>
      <c r="AA5" s="568"/>
      <c r="AB5" s="575"/>
    </row>
    <row r="6" spans="2:28" s="258" customFormat="1" ht="18" customHeight="1" x14ac:dyDescent="0.2">
      <c r="B6" s="554" t="s">
        <v>104</v>
      </c>
      <c r="C6" s="553"/>
      <c r="D6" s="553"/>
      <c r="E6" s="553"/>
      <c r="F6" s="553"/>
      <c r="G6" s="390"/>
      <c r="H6" s="415"/>
      <c r="I6" s="374"/>
      <c r="J6" s="375"/>
      <c r="K6" s="375"/>
      <c r="L6" s="553" t="s">
        <v>104</v>
      </c>
      <c r="M6" s="553"/>
      <c r="N6" s="553"/>
      <c r="O6" s="553"/>
      <c r="P6" s="553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424"/>
    </row>
    <row r="7" spans="2:28" s="4" customFormat="1" ht="41.25" customHeight="1" x14ac:dyDescent="0.2">
      <c r="B7" s="296">
        <v>1</v>
      </c>
      <c r="C7" s="63" t="s">
        <v>105</v>
      </c>
      <c r="D7" s="80"/>
      <c r="E7" s="80"/>
      <c r="F7" s="391"/>
      <c r="G7" s="2">
        <v>1997</v>
      </c>
      <c r="H7" s="534">
        <v>3545762.88</v>
      </c>
      <c r="I7" s="83" t="s">
        <v>106</v>
      </c>
      <c r="J7" s="65" t="s">
        <v>107</v>
      </c>
      <c r="K7" s="34" t="s">
        <v>108</v>
      </c>
      <c r="L7" s="80" t="s">
        <v>138</v>
      </c>
      <c r="M7" s="80" t="s">
        <v>139</v>
      </c>
      <c r="N7" s="80" t="s">
        <v>140</v>
      </c>
      <c r="O7" s="80" t="s">
        <v>141</v>
      </c>
      <c r="P7" s="80" t="s">
        <v>142</v>
      </c>
      <c r="Q7" s="80" t="s">
        <v>142</v>
      </c>
      <c r="R7" s="80" t="s">
        <v>142</v>
      </c>
      <c r="S7" s="80" t="s">
        <v>142</v>
      </c>
      <c r="T7" s="80" t="s">
        <v>143</v>
      </c>
      <c r="U7" s="80" t="s">
        <v>142</v>
      </c>
      <c r="V7" s="83">
        <v>322.23</v>
      </c>
      <c r="W7" s="83">
        <v>949.08</v>
      </c>
      <c r="X7" s="83">
        <v>4155.7299999999996</v>
      </c>
      <c r="Y7" s="80">
        <v>4</v>
      </c>
      <c r="Z7" s="83" t="s">
        <v>156</v>
      </c>
      <c r="AA7" s="83" t="s">
        <v>156</v>
      </c>
      <c r="AB7" s="383" t="s">
        <v>141</v>
      </c>
    </row>
    <row r="8" spans="2:28" s="4" customFormat="1" ht="17.25" customHeight="1" x14ac:dyDescent="0.2">
      <c r="B8" s="296">
        <v>2</v>
      </c>
      <c r="C8" s="63" t="s">
        <v>109</v>
      </c>
      <c r="D8" s="2"/>
      <c r="E8" s="2"/>
      <c r="F8" s="2"/>
      <c r="G8" s="85"/>
      <c r="H8" s="535">
        <v>44860.13</v>
      </c>
      <c r="I8" s="260" t="s">
        <v>110</v>
      </c>
      <c r="J8" s="65"/>
      <c r="K8" s="34" t="s">
        <v>108</v>
      </c>
      <c r="L8" s="2"/>
      <c r="M8" s="2"/>
      <c r="N8" s="2"/>
      <c r="O8" s="2"/>
      <c r="P8" s="2"/>
      <c r="Q8" s="2"/>
      <c r="R8" s="2"/>
      <c r="S8" s="2"/>
      <c r="T8" s="2"/>
      <c r="U8" s="2"/>
      <c r="V8" s="38"/>
      <c r="W8" s="38"/>
      <c r="X8" s="38"/>
      <c r="Y8" s="38"/>
      <c r="Z8" s="38"/>
      <c r="AA8" s="38"/>
      <c r="AB8" s="384"/>
    </row>
    <row r="9" spans="2:28" s="4" customFormat="1" ht="17.25" customHeight="1" x14ac:dyDescent="0.2">
      <c r="B9" s="296">
        <v>3</v>
      </c>
      <c r="C9" s="63" t="s">
        <v>111</v>
      </c>
      <c r="D9" s="2"/>
      <c r="E9" s="2"/>
      <c r="F9" s="2"/>
      <c r="G9" s="85">
        <v>1983</v>
      </c>
      <c r="H9" s="536">
        <v>615095.03999999992</v>
      </c>
      <c r="I9" s="38" t="s">
        <v>106</v>
      </c>
      <c r="J9" s="65"/>
      <c r="K9" s="34" t="s">
        <v>112</v>
      </c>
      <c r="L9" s="2" t="s">
        <v>144</v>
      </c>
      <c r="M9" s="2" t="s">
        <v>145</v>
      </c>
      <c r="N9" s="2" t="s">
        <v>146</v>
      </c>
      <c r="O9" s="2" t="s">
        <v>141</v>
      </c>
      <c r="P9" s="2" t="s">
        <v>142</v>
      </c>
      <c r="Q9" s="2" t="s">
        <v>142</v>
      </c>
      <c r="R9" s="2" t="s">
        <v>142</v>
      </c>
      <c r="S9" s="2" t="s">
        <v>142</v>
      </c>
      <c r="T9" s="2" t="s">
        <v>143</v>
      </c>
      <c r="U9" s="2" t="s">
        <v>142</v>
      </c>
      <c r="V9" s="38"/>
      <c r="W9" s="38">
        <v>203</v>
      </c>
      <c r="X9" s="38"/>
      <c r="Y9" s="38" t="s">
        <v>157</v>
      </c>
      <c r="Z9" s="38" t="s">
        <v>141</v>
      </c>
      <c r="AA9" s="38" t="s">
        <v>156</v>
      </c>
      <c r="AB9" s="384" t="s">
        <v>141</v>
      </c>
    </row>
    <row r="10" spans="2:28" s="4" customFormat="1" ht="17.25" customHeight="1" x14ac:dyDescent="0.2">
      <c r="B10" s="296">
        <v>4</v>
      </c>
      <c r="C10" s="63" t="s">
        <v>111</v>
      </c>
      <c r="D10" s="2"/>
      <c r="E10" s="2"/>
      <c r="F10" s="2"/>
      <c r="G10" s="85">
        <v>1991</v>
      </c>
      <c r="H10" s="536">
        <v>372703.36000000004</v>
      </c>
      <c r="I10" s="38" t="s">
        <v>106</v>
      </c>
      <c r="J10" s="65"/>
      <c r="K10" s="34" t="s">
        <v>113</v>
      </c>
      <c r="L10" s="2" t="s">
        <v>147</v>
      </c>
      <c r="M10" s="2" t="s">
        <v>148</v>
      </c>
      <c r="N10" s="2" t="s">
        <v>146</v>
      </c>
      <c r="O10" s="2" t="s">
        <v>141</v>
      </c>
      <c r="P10" s="2" t="s">
        <v>142</v>
      </c>
      <c r="Q10" s="2" t="s">
        <v>149</v>
      </c>
      <c r="R10" s="2" t="s">
        <v>142</v>
      </c>
      <c r="S10" s="2" t="s">
        <v>149</v>
      </c>
      <c r="T10" s="2" t="s">
        <v>143</v>
      </c>
      <c r="U10" s="2" t="s">
        <v>142</v>
      </c>
      <c r="V10" s="38"/>
      <c r="W10" s="38">
        <v>82</v>
      </c>
      <c r="X10" s="38"/>
      <c r="Y10" s="38" t="s">
        <v>157</v>
      </c>
      <c r="Z10" s="38" t="s">
        <v>141</v>
      </c>
      <c r="AA10" s="38" t="s">
        <v>156</v>
      </c>
      <c r="AB10" s="384" t="s">
        <v>141</v>
      </c>
    </row>
    <row r="11" spans="2:28" s="4" customFormat="1" ht="17.25" customHeight="1" x14ac:dyDescent="0.2">
      <c r="B11" s="296">
        <v>5</v>
      </c>
      <c r="C11" s="63" t="s">
        <v>111</v>
      </c>
      <c r="D11" s="2"/>
      <c r="E11" s="2"/>
      <c r="F11" s="2"/>
      <c r="G11" s="85">
        <v>1994</v>
      </c>
      <c r="H11" s="536">
        <v>456763.36000000004</v>
      </c>
      <c r="I11" s="38" t="s">
        <v>106</v>
      </c>
      <c r="J11" s="65"/>
      <c r="K11" s="34" t="s">
        <v>114</v>
      </c>
      <c r="L11" s="2" t="s">
        <v>150</v>
      </c>
      <c r="M11" s="2" t="s">
        <v>148</v>
      </c>
      <c r="N11" s="2" t="s">
        <v>146</v>
      </c>
      <c r="O11" s="2" t="s">
        <v>141</v>
      </c>
      <c r="P11" s="2" t="s">
        <v>142</v>
      </c>
      <c r="Q11" s="2" t="s">
        <v>151</v>
      </c>
      <c r="R11" s="2" t="s">
        <v>142</v>
      </c>
      <c r="S11" s="2" t="s">
        <v>142</v>
      </c>
      <c r="T11" s="2" t="s">
        <v>143</v>
      </c>
      <c r="U11" s="2" t="s">
        <v>142</v>
      </c>
      <c r="V11" s="38"/>
      <c r="W11" s="38">
        <v>150</v>
      </c>
      <c r="X11" s="38"/>
      <c r="Y11" s="38" t="s">
        <v>157</v>
      </c>
      <c r="Z11" s="38" t="s">
        <v>141</v>
      </c>
      <c r="AA11" s="38" t="s">
        <v>156</v>
      </c>
      <c r="AB11" s="384" t="s">
        <v>141</v>
      </c>
    </row>
    <row r="12" spans="2:28" s="4" customFormat="1" ht="17.25" customHeight="1" x14ac:dyDescent="0.2">
      <c r="B12" s="296">
        <v>6</v>
      </c>
      <c r="C12" s="63" t="s">
        <v>111</v>
      </c>
      <c r="D12" s="2"/>
      <c r="E12" s="2"/>
      <c r="F12" s="2"/>
      <c r="G12" s="85">
        <v>1983</v>
      </c>
      <c r="H12" s="536">
        <v>311432.96000000002</v>
      </c>
      <c r="I12" s="38" t="s">
        <v>106</v>
      </c>
      <c r="J12" s="65"/>
      <c r="K12" s="34" t="s">
        <v>115</v>
      </c>
      <c r="L12" s="2" t="s">
        <v>147</v>
      </c>
      <c r="M12" s="2" t="s">
        <v>152</v>
      </c>
      <c r="N12" s="2" t="s">
        <v>153</v>
      </c>
      <c r="O12" s="2" t="s">
        <v>141</v>
      </c>
      <c r="P12" s="2" t="s">
        <v>154</v>
      </c>
      <c r="Q12" s="2" t="s">
        <v>155</v>
      </c>
      <c r="R12" s="2" t="s">
        <v>149</v>
      </c>
      <c r="S12" s="2" t="s">
        <v>142</v>
      </c>
      <c r="T12" s="2" t="s">
        <v>143</v>
      </c>
      <c r="U12" s="2" t="s">
        <v>149</v>
      </c>
      <c r="V12" s="38"/>
      <c r="W12" s="38">
        <v>74.900000000000006</v>
      </c>
      <c r="X12" s="38"/>
      <c r="Y12" s="38" t="s">
        <v>157</v>
      </c>
      <c r="Z12" s="38" t="s">
        <v>141</v>
      </c>
      <c r="AA12" s="38" t="s">
        <v>141</v>
      </c>
      <c r="AB12" s="384" t="s">
        <v>141</v>
      </c>
    </row>
    <row r="13" spans="2:28" s="4" customFormat="1" ht="17.25" customHeight="1" x14ac:dyDescent="0.2">
      <c r="B13" s="296">
        <v>7</v>
      </c>
      <c r="C13" s="63" t="s">
        <v>116</v>
      </c>
      <c r="D13" s="2"/>
      <c r="E13" s="2"/>
      <c r="F13" s="2"/>
      <c r="G13" s="85"/>
      <c r="H13" s="537">
        <v>2138.0700000000002</v>
      </c>
      <c r="I13" s="260" t="s">
        <v>110</v>
      </c>
      <c r="J13" s="65"/>
      <c r="K13" s="34" t="s">
        <v>115</v>
      </c>
      <c r="L13" s="2"/>
      <c r="M13" s="2"/>
      <c r="N13" s="2"/>
      <c r="O13" s="1"/>
      <c r="P13" s="2"/>
      <c r="Q13" s="2"/>
      <c r="R13" s="2"/>
      <c r="S13" s="2"/>
      <c r="T13" s="2"/>
      <c r="U13" s="2"/>
      <c r="V13" s="38"/>
      <c r="W13" s="38"/>
      <c r="X13" s="38"/>
      <c r="Y13" s="38"/>
      <c r="Z13" s="38"/>
      <c r="AA13" s="38"/>
      <c r="AB13" s="384"/>
    </row>
    <row r="14" spans="2:28" s="4" customFormat="1" ht="17.25" customHeight="1" x14ac:dyDescent="0.2">
      <c r="B14" s="296">
        <v>8</v>
      </c>
      <c r="C14" s="63" t="s">
        <v>117</v>
      </c>
      <c r="D14" s="2"/>
      <c r="E14" s="2"/>
      <c r="F14" s="2"/>
      <c r="G14" s="85">
        <v>1991</v>
      </c>
      <c r="H14" s="537">
        <v>2523</v>
      </c>
      <c r="I14" s="260" t="s">
        <v>110</v>
      </c>
      <c r="J14" s="65"/>
      <c r="K14" s="34" t="s">
        <v>118</v>
      </c>
      <c r="L14" s="2"/>
      <c r="M14" s="2"/>
      <c r="N14" s="2"/>
      <c r="O14" s="1"/>
      <c r="P14" s="2"/>
      <c r="Q14" s="2"/>
      <c r="R14" s="2"/>
      <c r="S14" s="2"/>
      <c r="T14" s="2"/>
      <c r="U14" s="2"/>
      <c r="V14" s="38"/>
      <c r="W14" s="38"/>
      <c r="X14" s="38"/>
      <c r="Y14" s="38"/>
      <c r="Z14" s="38"/>
      <c r="AA14" s="38"/>
      <c r="AB14" s="384"/>
    </row>
    <row r="15" spans="2:28" s="4" customFormat="1" ht="17.25" customHeight="1" x14ac:dyDescent="0.2">
      <c r="B15" s="296">
        <v>9</v>
      </c>
      <c r="C15" s="66" t="s">
        <v>119</v>
      </c>
      <c r="D15" s="2"/>
      <c r="E15" s="2"/>
      <c r="F15" s="2"/>
      <c r="G15" s="106"/>
      <c r="H15" s="536">
        <v>409689.76</v>
      </c>
      <c r="I15" s="38" t="s">
        <v>106</v>
      </c>
      <c r="J15" s="1" t="s">
        <v>120</v>
      </c>
      <c r="K15" s="34" t="s">
        <v>121</v>
      </c>
      <c r="L15" s="2"/>
      <c r="M15" s="2"/>
      <c r="N15" s="2"/>
      <c r="O15" s="1"/>
      <c r="P15" s="2"/>
      <c r="Q15" s="2"/>
      <c r="R15" s="2"/>
      <c r="S15" s="2"/>
      <c r="T15" s="2"/>
      <c r="U15" s="2"/>
      <c r="V15" s="38"/>
      <c r="W15" s="38">
        <v>109.66</v>
      </c>
      <c r="X15" s="38"/>
      <c r="Y15" s="38"/>
      <c r="Z15" s="38"/>
      <c r="AA15" s="38"/>
      <c r="AB15" s="384"/>
    </row>
    <row r="16" spans="2:28" s="4" customFormat="1" ht="27" customHeight="1" x14ac:dyDescent="0.2">
      <c r="B16" s="296">
        <v>10</v>
      </c>
      <c r="C16" s="65" t="s">
        <v>122</v>
      </c>
      <c r="D16" s="2"/>
      <c r="E16" s="2"/>
      <c r="F16" s="2"/>
      <c r="G16" s="86">
        <v>2009</v>
      </c>
      <c r="H16" s="537">
        <v>850179.15</v>
      </c>
      <c r="I16" s="260" t="s">
        <v>110</v>
      </c>
      <c r="J16" s="60"/>
      <c r="K16" s="34" t="s">
        <v>123</v>
      </c>
      <c r="L16" s="38"/>
      <c r="M16" s="38"/>
      <c r="N16" s="38"/>
      <c r="O16" s="66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4"/>
    </row>
    <row r="17" spans="2:28" s="4" customFormat="1" ht="17.25" customHeight="1" x14ac:dyDescent="0.2">
      <c r="B17" s="296">
        <v>11</v>
      </c>
      <c r="C17" s="63" t="s">
        <v>124</v>
      </c>
      <c r="D17" s="2"/>
      <c r="E17" s="2"/>
      <c r="F17" s="2"/>
      <c r="G17" s="85">
        <v>2009</v>
      </c>
      <c r="H17" s="536">
        <v>1684915.15</v>
      </c>
      <c r="I17" s="260" t="s">
        <v>110</v>
      </c>
      <c r="J17" s="60"/>
      <c r="K17" s="34" t="s">
        <v>123</v>
      </c>
      <c r="L17" s="38"/>
      <c r="M17" s="38"/>
      <c r="N17" s="38"/>
      <c r="O17" s="66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4"/>
    </row>
    <row r="18" spans="2:28" s="4" customFormat="1" ht="17.25" customHeight="1" x14ac:dyDescent="0.2">
      <c r="B18" s="296">
        <v>12</v>
      </c>
      <c r="C18" s="63" t="s">
        <v>125</v>
      </c>
      <c r="D18" s="2"/>
      <c r="E18" s="2"/>
      <c r="F18" s="2"/>
      <c r="G18" s="85">
        <v>2009</v>
      </c>
      <c r="H18" s="536">
        <v>65761.429999999993</v>
      </c>
      <c r="I18" s="260" t="s">
        <v>110</v>
      </c>
      <c r="J18" s="60"/>
      <c r="K18" s="34" t="s">
        <v>123</v>
      </c>
      <c r="L18" s="38"/>
      <c r="M18" s="38"/>
      <c r="N18" s="38"/>
      <c r="O18" s="66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4"/>
    </row>
    <row r="19" spans="2:28" s="4" customFormat="1" ht="30.75" customHeight="1" x14ac:dyDescent="0.2">
      <c r="B19" s="296">
        <v>13</v>
      </c>
      <c r="C19" s="65" t="s">
        <v>126</v>
      </c>
      <c r="D19" s="2"/>
      <c r="E19" s="2"/>
      <c r="F19" s="2"/>
      <c r="G19" s="85">
        <v>2009</v>
      </c>
      <c r="H19" s="536">
        <v>400658.06</v>
      </c>
      <c r="I19" s="260" t="s">
        <v>110</v>
      </c>
      <c r="J19" s="60"/>
      <c r="K19" s="34" t="s">
        <v>123</v>
      </c>
      <c r="L19" s="38"/>
      <c r="M19" s="38"/>
      <c r="N19" s="38"/>
      <c r="O19" s="66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4"/>
    </row>
    <row r="20" spans="2:28" s="4" customFormat="1" ht="17.25" customHeight="1" x14ac:dyDescent="0.2">
      <c r="B20" s="296">
        <v>14</v>
      </c>
      <c r="C20" s="63" t="s">
        <v>127</v>
      </c>
      <c r="D20" s="2"/>
      <c r="E20" s="2"/>
      <c r="F20" s="2"/>
      <c r="G20" s="85">
        <v>2009</v>
      </c>
      <c r="H20" s="536">
        <v>420816.92</v>
      </c>
      <c r="I20" s="260" t="s">
        <v>110</v>
      </c>
      <c r="J20" s="60"/>
      <c r="K20" s="34" t="s">
        <v>123</v>
      </c>
      <c r="L20" s="38"/>
      <c r="M20" s="38"/>
      <c r="N20" s="38"/>
      <c r="O20" s="66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4"/>
    </row>
    <row r="21" spans="2:28" s="4" customFormat="1" ht="17.25" customHeight="1" x14ac:dyDescent="0.2">
      <c r="B21" s="296">
        <v>15</v>
      </c>
      <c r="C21" s="66" t="s">
        <v>128</v>
      </c>
      <c r="D21" s="2"/>
      <c r="E21" s="2"/>
      <c r="F21" s="2"/>
      <c r="G21" s="38">
        <v>2009</v>
      </c>
      <c r="H21" s="533">
        <v>139752.44</v>
      </c>
      <c r="I21" s="260" t="s">
        <v>110</v>
      </c>
      <c r="J21" s="60"/>
      <c r="K21" s="34" t="s">
        <v>129</v>
      </c>
      <c r="L21" s="38"/>
      <c r="M21" s="38"/>
      <c r="N21" s="38"/>
      <c r="O21" s="66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4"/>
    </row>
    <row r="22" spans="2:28" s="4" customFormat="1" ht="17.25" customHeight="1" x14ac:dyDescent="0.2">
      <c r="B22" s="296">
        <v>16</v>
      </c>
      <c r="C22" s="66" t="s">
        <v>130</v>
      </c>
      <c r="D22" s="2"/>
      <c r="E22" s="2"/>
      <c r="F22" s="2"/>
      <c r="G22" s="38">
        <v>2002</v>
      </c>
      <c r="H22" s="536">
        <v>34588</v>
      </c>
      <c r="I22" s="260" t="s">
        <v>110</v>
      </c>
      <c r="J22" s="60"/>
      <c r="K22" s="34" t="s">
        <v>118</v>
      </c>
      <c r="L22" s="38"/>
      <c r="M22" s="38"/>
      <c r="N22" s="38"/>
      <c r="O22" s="66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4"/>
    </row>
    <row r="23" spans="2:28" s="4" customFormat="1" ht="17.25" customHeight="1" x14ac:dyDescent="0.2">
      <c r="B23" s="296">
        <v>17</v>
      </c>
      <c r="C23" s="66" t="s">
        <v>131</v>
      </c>
      <c r="D23" s="2"/>
      <c r="E23" s="2"/>
      <c r="F23" s="2"/>
      <c r="G23" s="38">
        <v>1995</v>
      </c>
      <c r="H23" s="536">
        <v>41516.6</v>
      </c>
      <c r="I23" s="260" t="s">
        <v>110</v>
      </c>
      <c r="J23" s="60"/>
      <c r="K23" s="34" t="s">
        <v>113</v>
      </c>
      <c r="L23" s="38"/>
      <c r="M23" s="38"/>
      <c r="N23" s="38"/>
      <c r="O23" s="66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4"/>
    </row>
    <row r="24" spans="2:28" s="4" customFormat="1" ht="17.25" customHeight="1" x14ac:dyDescent="0.2">
      <c r="B24" s="296">
        <v>18</v>
      </c>
      <c r="C24" s="66" t="s">
        <v>132</v>
      </c>
      <c r="D24" s="2"/>
      <c r="E24" s="2"/>
      <c r="F24" s="2"/>
      <c r="G24" s="38">
        <v>2003</v>
      </c>
      <c r="H24" s="536">
        <v>49449.07</v>
      </c>
      <c r="I24" s="260" t="s">
        <v>110</v>
      </c>
      <c r="J24" s="60"/>
      <c r="K24" s="34" t="s">
        <v>133</v>
      </c>
      <c r="L24" s="38"/>
      <c r="M24" s="38"/>
      <c r="N24" s="38"/>
      <c r="O24" s="66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4"/>
    </row>
    <row r="25" spans="2:28" s="4" customFormat="1" ht="17.25" customHeight="1" x14ac:dyDescent="0.2">
      <c r="B25" s="296">
        <v>19</v>
      </c>
      <c r="C25" s="66" t="s">
        <v>134</v>
      </c>
      <c r="D25" s="2"/>
      <c r="E25" s="2"/>
      <c r="F25" s="2"/>
      <c r="G25" s="38">
        <v>2004</v>
      </c>
      <c r="H25" s="536">
        <v>59623.13</v>
      </c>
      <c r="I25" s="260" t="s">
        <v>110</v>
      </c>
      <c r="J25" s="60"/>
      <c r="K25" s="34" t="s">
        <v>135</v>
      </c>
      <c r="L25" s="38"/>
      <c r="M25" s="38"/>
      <c r="N25" s="38"/>
      <c r="O25" s="66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4"/>
    </row>
    <row r="26" spans="2:28" s="4" customFormat="1" ht="17.25" customHeight="1" x14ac:dyDescent="0.2">
      <c r="B26" s="296">
        <v>20</v>
      </c>
      <c r="C26" s="66" t="s">
        <v>132</v>
      </c>
      <c r="D26" s="2"/>
      <c r="E26" s="2"/>
      <c r="F26" s="2"/>
      <c r="G26" s="38">
        <v>2006</v>
      </c>
      <c r="H26" s="536">
        <v>20740</v>
      </c>
      <c r="I26" s="260" t="s">
        <v>110</v>
      </c>
      <c r="J26" s="60"/>
      <c r="K26" s="34" t="s">
        <v>136</v>
      </c>
      <c r="L26" s="38"/>
      <c r="M26" s="38"/>
      <c r="N26" s="38"/>
      <c r="O26" s="66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4"/>
    </row>
    <row r="27" spans="2:28" s="4" customFormat="1" ht="17.25" customHeight="1" x14ac:dyDescent="0.2">
      <c r="B27" s="296">
        <v>21</v>
      </c>
      <c r="C27" s="66" t="s">
        <v>132</v>
      </c>
      <c r="D27" s="2"/>
      <c r="E27" s="2"/>
      <c r="F27" s="2"/>
      <c r="G27" s="38">
        <v>2006</v>
      </c>
      <c r="H27" s="536">
        <v>48636.85</v>
      </c>
      <c r="I27" s="260" t="s">
        <v>110</v>
      </c>
      <c r="J27" s="60"/>
      <c r="K27" s="34" t="s">
        <v>137</v>
      </c>
      <c r="L27" s="38"/>
      <c r="M27" s="38"/>
      <c r="N27" s="38"/>
      <c r="O27" s="66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4"/>
    </row>
    <row r="28" spans="2:28" s="4" customFormat="1" x14ac:dyDescent="0.2">
      <c r="B28" s="555" t="s">
        <v>0</v>
      </c>
      <c r="C28" s="556" t="s">
        <v>0</v>
      </c>
      <c r="D28" s="556"/>
      <c r="E28" s="392"/>
      <c r="F28" s="379"/>
      <c r="G28" s="338"/>
      <c r="H28" s="538">
        <f>SUM(H7:H27)</f>
        <v>9577605.3600000013</v>
      </c>
      <c r="I28" s="38"/>
      <c r="J28" s="66"/>
      <c r="K28" s="66"/>
      <c r="L28" s="38"/>
      <c r="M28" s="38"/>
      <c r="N28" s="38"/>
      <c r="O28" s="66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4"/>
    </row>
    <row r="29" spans="2:28" s="258" customFormat="1" ht="17.25" customHeight="1" x14ac:dyDescent="0.2">
      <c r="B29" s="554" t="s">
        <v>232</v>
      </c>
      <c r="C29" s="553"/>
      <c r="D29" s="553"/>
      <c r="E29" s="553"/>
      <c r="F29" s="553"/>
      <c r="G29" s="553"/>
      <c r="H29" s="553"/>
      <c r="I29" s="376"/>
      <c r="J29" s="375"/>
      <c r="K29" s="375"/>
      <c r="L29" s="553" t="s">
        <v>232</v>
      </c>
      <c r="M29" s="553"/>
      <c r="N29" s="553"/>
      <c r="O29" s="553"/>
      <c r="P29" s="553"/>
      <c r="Q29" s="553"/>
      <c r="R29" s="553"/>
      <c r="S29" s="374"/>
      <c r="T29" s="374"/>
      <c r="U29" s="374"/>
      <c r="V29" s="374"/>
      <c r="W29" s="374"/>
      <c r="X29" s="374"/>
      <c r="Y29" s="374"/>
      <c r="Z29" s="374"/>
      <c r="AA29" s="374"/>
      <c r="AB29" s="424"/>
    </row>
    <row r="30" spans="2:28" s="4" customFormat="1" ht="126.75" customHeight="1" x14ac:dyDescent="0.2">
      <c r="B30" s="296">
        <v>1</v>
      </c>
      <c r="C30" s="34" t="s">
        <v>233</v>
      </c>
      <c r="D30" s="80"/>
      <c r="E30" s="80"/>
      <c r="F30" s="80"/>
      <c r="G30" s="2">
        <v>1992</v>
      </c>
      <c r="H30" s="267">
        <v>1132531.04</v>
      </c>
      <c r="I30" s="260" t="s">
        <v>234</v>
      </c>
      <c r="J30" s="60" t="s">
        <v>235</v>
      </c>
      <c r="K30" s="34" t="s">
        <v>236</v>
      </c>
      <c r="L30" s="38"/>
      <c r="M30" s="38"/>
      <c r="N30" s="38"/>
      <c r="O30" s="66"/>
      <c r="P30" s="38"/>
      <c r="Q30" s="38"/>
      <c r="R30" s="38"/>
      <c r="S30" s="38"/>
      <c r="T30" s="38"/>
      <c r="U30" s="38"/>
      <c r="V30" s="38"/>
      <c r="W30" s="38">
        <v>303.14</v>
      </c>
      <c r="X30" s="38"/>
      <c r="Y30" s="38"/>
      <c r="Z30" s="38"/>
      <c r="AA30" s="38"/>
      <c r="AB30" s="384"/>
    </row>
    <row r="31" spans="2:28" s="4" customFormat="1" ht="25.5" x14ac:dyDescent="0.2">
      <c r="B31" s="296">
        <v>2</v>
      </c>
      <c r="C31" s="34" t="s">
        <v>237</v>
      </c>
      <c r="D31" s="2"/>
      <c r="E31" s="2"/>
      <c r="F31" s="2"/>
      <c r="G31" s="2"/>
      <c r="H31" s="268">
        <v>396000</v>
      </c>
      <c r="I31" s="260" t="s">
        <v>234</v>
      </c>
      <c r="J31" s="39"/>
      <c r="K31" s="34" t="s">
        <v>238</v>
      </c>
      <c r="L31" s="38"/>
      <c r="M31" s="38"/>
      <c r="N31" s="38"/>
      <c r="O31" s="66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4"/>
    </row>
    <row r="32" spans="2:28" s="4" customFormat="1" ht="19.5" customHeight="1" x14ac:dyDescent="0.2">
      <c r="B32" s="296">
        <v>3</v>
      </c>
      <c r="C32" s="34" t="s">
        <v>239</v>
      </c>
      <c r="D32" s="2"/>
      <c r="E32" s="2"/>
      <c r="F32" s="2"/>
      <c r="G32" s="2"/>
      <c r="H32" s="74">
        <v>4190.6000000000004</v>
      </c>
      <c r="I32" s="261" t="s">
        <v>110</v>
      </c>
      <c r="J32" s="39"/>
      <c r="K32" s="34"/>
      <c r="L32" s="38"/>
      <c r="M32" s="38"/>
      <c r="N32" s="38"/>
      <c r="O32" s="66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4"/>
    </row>
    <row r="33" spans="2:28" s="4" customFormat="1" ht="12.75" customHeight="1" x14ac:dyDescent="0.2">
      <c r="B33" s="571" t="s">
        <v>0</v>
      </c>
      <c r="C33" s="572"/>
      <c r="D33" s="573"/>
      <c r="E33" s="392"/>
      <c r="F33" s="379"/>
      <c r="G33" s="338"/>
      <c r="H33" s="416">
        <f>SUM(H30:H32)</f>
        <v>1532721.6400000001</v>
      </c>
      <c r="I33" s="38"/>
      <c r="J33" s="66"/>
      <c r="K33" s="66"/>
      <c r="L33" s="38"/>
      <c r="M33" s="38"/>
      <c r="N33" s="38"/>
      <c r="O33" s="66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4"/>
    </row>
    <row r="34" spans="2:28" s="258" customFormat="1" ht="17.25" customHeight="1" x14ac:dyDescent="0.2">
      <c r="B34" s="554" t="s">
        <v>282</v>
      </c>
      <c r="C34" s="553"/>
      <c r="D34" s="553"/>
      <c r="E34" s="553"/>
      <c r="F34" s="553"/>
      <c r="G34" s="553"/>
      <c r="H34" s="553"/>
      <c r="I34" s="376"/>
      <c r="J34" s="375"/>
      <c r="K34" s="375"/>
      <c r="L34" s="553" t="s">
        <v>282</v>
      </c>
      <c r="M34" s="553"/>
      <c r="N34" s="553"/>
      <c r="O34" s="553"/>
      <c r="P34" s="553"/>
      <c r="Q34" s="553"/>
      <c r="R34" s="553"/>
      <c r="S34" s="374"/>
      <c r="T34" s="374"/>
      <c r="U34" s="374"/>
      <c r="V34" s="374"/>
      <c r="W34" s="374"/>
      <c r="X34" s="374"/>
      <c r="Y34" s="374"/>
      <c r="Z34" s="374"/>
      <c r="AA34" s="374"/>
      <c r="AB34" s="424"/>
    </row>
    <row r="35" spans="2:28" s="4" customFormat="1" ht="33" customHeight="1" x14ac:dyDescent="0.2">
      <c r="B35" s="296">
        <v>1</v>
      </c>
      <c r="C35" s="65" t="s">
        <v>283</v>
      </c>
      <c r="D35" s="80" t="s">
        <v>281</v>
      </c>
      <c r="E35" s="80" t="s">
        <v>284</v>
      </c>
      <c r="F35" s="80" t="s">
        <v>285</v>
      </c>
      <c r="G35" s="40" t="s">
        <v>286</v>
      </c>
      <c r="H35" s="74">
        <v>1774600</v>
      </c>
      <c r="I35" s="260" t="s">
        <v>106</v>
      </c>
      <c r="J35" s="65" t="s">
        <v>287</v>
      </c>
      <c r="K35" s="65" t="s">
        <v>288</v>
      </c>
      <c r="L35" s="429" t="s">
        <v>299</v>
      </c>
      <c r="M35" s="80" t="s">
        <v>300</v>
      </c>
      <c r="N35" s="429" t="s">
        <v>301</v>
      </c>
      <c r="O35" s="80" t="s">
        <v>302</v>
      </c>
      <c r="P35" s="80" t="s">
        <v>142</v>
      </c>
      <c r="Q35" s="80" t="s">
        <v>149</v>
      </c>
      <c r="R35" s="80" t="s">
        <v>303</v>
      </c>
      <c r="S35" s="80" t="s">
        <v>142</v>
      </c>
      <c r="T35" s="80" t="s">
        <v>304</v>
      </c>
      <c r="U35" s="80" t="s">
        <v>142</v>
      </c>
      <c r="V35" s="82">
        <v>362.4</v>
      </c>
      <c r="W35" s="81">
        <v>475</v>
      </c>
      <c r="X35" s="83">
        <v>2190</v>
      </c>
      <c r="Y35" s="83">
        <v>3</v>
      </c>
      <c r="Z35" s="83" t="s">
        <v>156</v>
      </c>
      <c r="AA35" s="83" t="s">
        <v>156</v>
      </c>
      <c r="AB35" s="383" t="s">
        <v>141</v>
      </c>
    </row>
    <row r="36" spans="2:28" s="4" customFormat="1" ht="38.25" x14ac:dyDescent="0.2">
      <c r="B36" s="296">
        <v>2</v>
      </c>
      <c r="C36" s="65" t="s">
        <v>289</v>
      </c>
      <c r="D36" s="2" t="s">
        <v>281</v>
      </c>
      <c r="E36" s="80" t="s">
        <v>284</v>
      </c>
      <c r="F36" s="80" t="s">
        <v>285</v>
      </c>
      <c r="G36" s="40">
        <v>1957</v>
      </c>
      <c r="H36" s="74">
        <v>1613952</v>
      </c>
      <c r="I36" s="261" t="s">
        <v>106</v>
      </c>
      <c r="J36" s="65" t="s">
        <v>290</v>
      </c>
      <c r="K36" s="65" t="s">
        <v>291</v>
      </c>
      <c r="L36" s="2" t="s">
        <v>305</v>
      </c>
      <c r="M36" s="2" t="s">
        <v>152</v>
      </c>
      <c r="N36" s="2" t="s">
        <v>306</v>
      </c>
      <c r="O36" s="2" t="s">
        <v>307</v>
      </c>
      <c r="P36" s="2" t="s">
        <v>142</v>
      </c>
      <c r="Q36" s="2" t="s">
        <v>149</v>
      </c>
      <c r="R36" s="2" t="s">
        <v>149</v>
      </c>
      <c r="S36" s="2" t="s">
        <v>142</v>
      </c>
      <c r="T36" s="2" t="s">
        <v>304</v>
      </c>
      <c r="U36" s="2" t="s">
        <v>142</v>
      </c>
      <c r="V36" s="84">
        <v>382.4</v>
      </c>
      <c r="W36" s="81">
        <v>432</v>
      </c>
      <c r="X36" s="38">
        <v>2060</v>
      </c>
      <c r="Y36" s="38">
        <v>2</v>
      </c>
      <c r="Z36" s="38" t="s">
        <v>156</v>
      </c>
      <c r="AA36" s="83" t="s">
        <v>156</v>
      </c>
      <c r="AB36" s="383" t="s">
        <v>141</v>
      </c>
    </row>
    <row r="37" spans="2:28" s="4" customFormat="1" ht="25.5" x14ac:dyDescent="0.2">
      <c r="B37" s="296">
        <v>3</v>
      </c>
      <c r="C37" s="65" t="s">
        <v>292</v>
      </c>
      <c r="D37" s="2" t="s">
        <v>293</v>
      </c>
      <c r="E37" s="80" t="s">
        <v>284</v>
      </c>
      <c r="F37" s="80" t="s">
        <v>285</v>
      </c>
      <c r="G37" s="40">
        <v>2004</v>
      </c>
      <c r="H37" s="74">
        <v>394966.21</v>
      </c>
      <c r="I37" s="261" t="s">
        <v>110</v>
      </c>
      <c r="J37" s="65"/>
      <c r="K37" s="65" t="s">
        <v>288</v>
      </c>
      <c r="L37" s="2" t="s">
        <v>308</v>
      </c>
      <c r="M37" s="2" t="s">
        <v>143</v>
      </c>
      <c r="N37" s="2" t="s">
        <v>309</v>
      </c>
      <c r="O37" s="2" t="s">
        <v>307</v>
      </c>
      <c r="P37" s="2" t="s">
        <v>142</v>
      </c>
      <c r="Q37" s="2" t="s">
        <v>142</v>
      </c>
      <c r="R37" s="2" t="s">
        <v>149</v>
      </c>
      <c r="S37" s="2" t="s">
        <v>142</v>
      </c>
      <c r="T37" s="2" t="s">
        <v>304</v>
      </c>
      <c r="U37" s="2" t="s">
        <v>142</v>
      </c>
      <c r="V37" s="84">
        <v>68.23</v>
      </c>
      <c r="W37" s="81">
        <v>80</v>
      </c>
      <c r="X37" s="38">
        <v>344</v>
      </c>
      <c r="Y37" s="38">
        <v>1</v>
      </c>
      <c r="Z37" s="38" t="s">
        <v>141</v>
      </c>
      <c r="AA37" s="83" t="s">
        <v>156</v>
      </c>
      <c r="AB37" s="383" t="s">
        <v>141</v>
      </c>
    </row>
    <row r="38" spans="2:28" s="4" customFormat="1" ht="25.5" x14ac:dyDescent="0.2">
      <c r="B38" s="296">
        <v>4</v>
      </c>
      <c r="C38" s="65" t="s">
        <v>294</v>
      </c>
      <c r="D38" s="2" t="s">
        <v>295</v>
      </c>
      <c r="E38" s="80" t="s">
        <v>284</v>
      </c>
      <c r="F38" s="80" t="s">
        <v>285</v>
      </c>
      <c r="G38" s="40">
        <v>2004</v>
      </c>
      <c r="H38" s="74">
        <v>48380</v>
      </c>
      <c r="I38" s="261" t="s">
        <v>110</v>
      </c>
      <c r="J38" s="65"/>
      <c r="K38" s="65" t="s">
        <v>288</v>
      </c>
      <c r="L38" s="2" t="s">
        <v>310</v>
      </c>
      <c r="M38" s="2" t="s">
        <v>143</v>
      </c>
      <c r="N38" s="2" t="s">
        <v>309</v>
      </c>
      <c r="O38" s="2" t="s">
        <v>307</v>
      </c>
      <c r="P38" s="2" t="s">
        <v>142</v>
      </c>
      <c r="Q38" s="2" t="s">
        <v>311</v>
      </c>
      <c r="R38" s="2" t="s">
        <v>142</v>
      </c>
      <c r="S38" s="2" t="s">
        <v>312</v>
      </c>
      <c r="T38" s="2" t="s">
        <v>304</v>
      </c>
      <c r="U38" s="2" t="s">
        <v>312</v>
      </c>
      <c r="V38" s="84">
        <v>147.19999999999999</v>
      </c>
      <c r="W38" s="81">
        <v>80</v>
      </c>
      <c r="X38" s="38">
        <v>586</v>
      </c>
      <c r="Y38" s="38">
        <v>1</v>
      </c>
      <c r="Z38" s="38" t="s">
        <v>141</v>
      </c>
      <c r="AA38" s="83" t="s">
        <v>156</v>
      </c>
      <c r="AB38" s="383" t="s">
        <v>141</v>
      </c>
    </row>
    <row r="39" spans="2:28" s="4" customFormat="1" ht="25.5" x14ac:dyDescent="0.2">
      <c r="B39" s="296">
        <v>5</v>
      </c>
      <c r="C39" s="65" t="s">
        <v>296</v>
      </c>
      <c r="D39" s="2" t="s">
        <v>281</v>
      </c>
      <c r="E39" s="80" t="s">
        <v>284</v>
      </c>
      <c r="F39" s="80" t="s">
        <v>285</v>
      </c>
      <c r="G39" s="40">
        <v>2008</v>
      </c>
      <c r="H39" s="74">
        <v>1677454</v>
      </c>
      <c r="I39" s="261" t="s">
        <v>106</v>
      </c>
      <c r="J39" s="65" t="s">
        <v>297</v>
      </c>
      <c r="K39" s="65" t="s">
        <v>298</v>
      </c>
      <c r="L39" s="80" t="s">
        <v>313</v>
      </c>
      <c r="M39" s="2" t="s">
        <v>314</v>
      </c>
      <c r="N39" s="80" t="s">
        <v>315</v>
      </c>
      <c r="O39" s="2" t="s">
        <v>307</v>
      </c>
      <c r="P39" s="2" t="s">
        <v>142</v>
      </c>
      <c r="Q39" s="2" t="s">
        <v>142</v>
      </c>
      <c r="R39" s="2" t="s">
        <v>142</v>
      </c>
      <c r="S39" s="2" t="s">
        <v>142</v>
      </c>
      <c r="T39" s="2" t="s">
        <v>304</v>
      </c>
      <c r="U39" s="2" t="s">
        <v>142</v>
      </c>
      <c r="V39" s="84">
        <v>449</v>
      </c>
      <c r="W39" s="81">
        <v>365</v>
      </c>
      <c r="X39" s="38">
        <v>1813</v>
      </c>
      <c r="Y39" s="38">
        <v>1</v>
      </c>
      <c r="Z39" s="38" t="s">
        <v>156</v>
      </c>
      <c r="AA39" s="83" t="s">
        <v>156</v>
      </c>
      <c r="AB39" s="383" t="s">
        <v>141</v>
      </c>
    </row>
    <row r="40" spans="2:28" s="4" customFormat="1" x14ac:dyDescent="0.2">
      <c r="B40" s="555" t="s">
        <v>0</v>
      </c>
      <c r="C40" s="556"/>
      <c r="D40" s="556"/>
      <c r="E40" s="392"/>
      <c r="F40" s="379"/>
      <c r="G40" s="338"/>
      <c r="H40" s="416">
        <f>SUM(H35:H39)</f>
        <v>5509352.21</v>
      </c>
      <c r="I40" s="38"/>
      <c r="J40" s="66"/>
      <c r="K40" s="66"/>
      <c r="L40" s="38"/>
      <c r="M40" s="38"/>
      <c r="N40" s="38"/>
      <c r="O40" s="66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4"/>
    </row>
    <row r="41" spans="2:28" s="258" customFormat="1" ht="17.25" customHeight="1" x14ac:dyDescent="0.2">
      <c r="B41" s="554" t="s">
        <v>339</v>
      </c>
      <c r="C41" s="553"/>
      <c r="D41" s="553"/>
      <c r="E41" s="553"/>
      <c r="F41" s="553"/>
      <c r="G41" s="553"/>
      <c r="H41" s="553"/>
      <c r="I41" s="376"/>
      <c r="J41" s="375"/>
      <c r="K41" s="375"/>
      <c r="L41" s="553" t="s">
        <v>339</v>
      </c>
      <c r="M41" s="553"/>
      <c r="N41" s="553"/>
      <c r="O41" s="553"/>
      <c r="P41" s="553"/>
      <c r="Q41" s="553"/>
      <c r="R41" s="553"/>
      <c r="S41" s="374"/>
      <c r="T41" s="374"/>
      <c r="U41" s="374"/>
      <c r="V41" s="374"/>
      <c r="W41" s="374"/>
      <c r="X41" s="374"/>
      <c r="Y41" s="374"/>
      <c r="Z41" s="374"/>
      <c r="AA41" s="374"/>
      <c r="AB41" s="424"/>
    </row>
    <row r="42" spans="2:28" s="4" customFormat="1" ht="101.25" customHeight="1" x14ac:dyDescent="0.2">
      <c r="B42" s="296">
        <v>1</v>
      </c>
      <c r="C42" s="65" t="s">
        <v>340</v>
      </c>
      <c r="D42" s="80" t="s">
        <v>341</v>
      </c>
      <c r="E42" s="80" t="s">
        <v>156</v>
      </c>
      <c r="F42" s="80" t="s">
        <v>141</v>
      </c>
      <c r="G42" s="40">
        <v>1961</v>
      </c>
      <c r="H42" s="74">
        <v>3803920.48</v>
      </c>
      <c r="I42" s="260" t="s">
        <v>106</v>
      </c>
      <c r="J42" s="65" t="s">
        <v>342</v>
      </c>
      <c r="K42" s="65" t="s">
        <v>343</v>
      </c>
      <c r="L42" s="80" t="s">
        <v>144</v>
      </c>
      <c r="M42" s="80" t="s">
        <v>361</v>
      </c>
      <c r="N42" s="80" t="s">
        <v>362</v>
      </c>
      <c r="O42" s="80" t="s">
        <v>141</v>
      </c>
      <c r="P42" s="80" t="s">
        <v>303</v>
      </c>
      <c r="Q42" s="80" t="s">
        <v>149</v>
      </c>
      <c r="R42" s="80" t="s">
        <v>149</v>
      </c>
      <c r="S42" s="80" t="s">
        <v>142</v>
      </c>
      <c r="T42" s="80"/>
      <c r="U42" s="80" t="s">
        <v>149</v>
      </c>
      <c r="V42" s="83">
        <v>628.04</v>
      </c>
      <c r="W42" s="83">
        <v>1018.18</v>
      </c>
      <c r="X42" s="83">
        <v>3450.1759999999999</v>
      </c>
      <c r="Y42" s="83">
        <v>2</v>
      </c>
      <c r="Z42" s="83" t="s">
        <v>141</v>
      </c>
      <c r="AA42" s="83" t="s">
        <v>156</v>
      </c>
      <c r="AB42" s="383" t="s">
        <v>141</v>
      </c>
    </row>
    <row r="43" spans="2:28" s="4" customFormat="1" ht="49.5" customHeight="1" x14ac:dyDescent="0.2">
      <c r="B43" s="296">
        <v>2</v>
      </c>
      <c r="C43" s="65" t="s">
        <v>344</v>
      </c>
      <c r="D43" s="2" t="s">
        <v>341</v>
      </c>
      <c r="E43" s="2" t="s">
        <v>156</v>
      </c>
      <c r="F43" s="2" t="s">
        <v>141</v>
      </c>
      <c r="G43" s="40">
        <v>1945</v>
      </c>
      <c r="H43" s="74">
        <v>781758</v>
      </c>
      <c r="I43" s="260" t="s">
        <v>106</v>
      </c>
      <c r="J43" s="65" t="s">
        <v>345</v>
      </c>
      <c r="K43" s="65" t="s">
        <v>346</v>
      </c>
      <c r="L43" s="2" t="s">
        <v>701</v>
      </c>
      <c r="M43" s="2" t="s">
        <v>363</v>
      </c>
      <c r="N43" s="2" t="s">
        <v>364</v>
      </c>
      <c r="O43" s="2" t="s">
        <v>141</v>
      </c>
      <c r="P43" s="2" t="s">
        <v>303</v>
      </c>
      <c r="Q43" s="2" t="s">
        <v>149</v>
      </c>
      <c r="R43" s="2" t="s">
        <v>149</v>
      </c>
      <c r="S43" s="2" t="s">
        <v>142</v>
      </c>
      <c r="T43" s="2"/>
      <c r="U43" s="2" t="s">
        <v>149</v>
      </c>
      <c r="V43" s="38">
        <v>180</v>
      </c>
      <c r="W43" s="38">
        <v>209.25</v>
      </c>
      <c r="X43" s="38">
        <v>668.7</v>
      </c>
      <c r="Y43" s="38">
        <v>2</v>
      </c>
      <c r="Z43" s="38" t="s">
        <v>156</v>
      </c>
      <c r="AA43" s="38" t="s">
        <v>156</v>
      </c>
      <c r="AB43" s="384" t="s">
        <v>141</v>
      </c>
    </row>
    <row r="44" spans="2:28" s="4" customFormat="1" ht="61.5" customHeight="1" x14ac:dyDescent="0.2">
      <c r="B44" s="296">
        <v>3</v>
      </c>
      <c r="C44" s="65" t="s">
        <v>293</v>
      </c>
      <c r="D44" s="2" t="s">
        <v>347</v>
      </c>
      <c r="E44" s="2" t="s">
        <v>156</v>
      </c>
      <c r="F44" s="2" t="s">
        <v>141</v>
      </c>
      <c r="G44" s="40">
        <v>2003.2011</v>
      </c>
      <c r="H44" s="74">
        <v>774384.12</v>
      </c>
      <c r="I44" s="261" t="s">
        <v>110</v>
      </c>
      <c r="J44" s="65" t="s">
        <v>348</v>
      </c>
      <c r="K44" s="65" t="s">
        <v>346</v>
      </c>
      <c r="L44" s="2" t="s">
        <v>144</v>
      </c>
      <c r="M44" s="2" t="s">
        <v>143</v>
      </c>
      <c r="N44" s="2" t="s">
        <v>365</v>
      </c>
      <c r="O44" s="2" t="s">
        <v>307</v>
      </c>
      <c r="P44" s="2" t="s">
        <v>303</v>
      </c>
      <c r="Q44" s="2" t="s">
        <v>149</v>
      </c>
      <c r="R44" s="2" t="s">
        <v>149</v>
      </c>
      <c r="S44" s="2" t="s">
        <v>142</v>
      </c>
      <c r="T44" s="2"/>
      <c r="U44" s="2" t="s">
        <v>149</v>
      </c>
      <c r="V44" s="38">
        <v>143</v>
      </c>
      <c r="W44" s="38">
        <v>143</v>
      </c>
      <c r="X44" s="38">
        <v>572</v>
      </c>
      <c r="Y44" s="38">
        <v>1</v>
      </c>
      <c r="Z44" s="38" t="s">
        <v>141</v>
      </c>
      <c r="AA44" s="38" t="s">
        <v>156</v>
      </c>
      <c r="AB44" s="384" t="s">
        <v>141</v>
      </c>
    </row>
    <row r="45" spans="2:28" s="4" customFormat="1" ht="32.25" customHeight="1" x14ac:dyDescent="0.2">
      <c r="B45" s="296">
        <v>4</v>
      </c>
      <c r="C45" s="65" t="s">
        <v>349</v>
      </c>
      <c r="D45" s="2" t="s">
        <v>341</v>
      </c>
      <c r="E45" s="2" t="s">
        <v>156</v>
      </c>
      <c r="F45" s="2" t="s">
        <v>141</v>
      </c>
      <c r="G45" s="40">
        <v>1966</v>
      </c>
      <c r="H45" s="74">
        <v>3382200.8</v>
      </c>
      <c r="I45" s="260" t="s">
        <v>106</v>
      </c>
      <c r="J45" s="65" t="s">
        <v>350</v>
      </c>
      <c r="K45" s="65" t="s">
        <v>351</v>
      </c>
      <c r="L45" s="2" t="s">
        <v>366</v>
      </c>
      <c r="M45" s="2" t="s">
        <v>361</v>
      </c>
      <c r="N45" s="2" t="s">
        <v>367</v>
      </c>
      <c r="O45" s="2" t="s">
        <v>141</v>
      </c>
      <c r="P45" s="2" t="s">
        <v>149</v>
      </c>
      <c r="Q45" s="2" t="s">
        <v>149</v>
      </c>
      <c r="R45" s="2" t="s">
        <v>149</v>
      </c>
      <c r="S45" s="2" t="s">
        <v>142</v>
      </c>
      <c r="T45" s="2"/>
      <c r="U45" s="2" t="s">
        <v>149</v>
      </c>
      <c r="V45" s="38">
        <v>669.5</v>
      </c>
      <c r="W45" s="38">
        <v>905.3</v>
      </c>
      <c r="X45" s="38">
        <v>2668.8</v>
      </c>
      <c r="Y45" s="38">
        <v>2</v>
      </c>
      <c r="Z45" s="38" t="s">
        <v>141</v>
      </c>
      <c r="AA45" s="38" t="s">
        <v>156</v>
      </c>
      <c r="AB45" s="384" t="s">
        <v>141</v>
      </c>
    </row>
    <row r="46" spans="2:28" s="4" customFormat="1" ht="25.5" x14ac:dyDescent="0.2">
      <c r="B46" s="296">
        <v>5</v>
      </c>
      <c r="C46" s="65" t="s">
        <v>352</v>
      </c>
      <c r="D46" s="2" t="s">
        <v>347</v>
      </c>
      <c r="E46" s="2" t="s">
        <v>156</v>
      </c>
      <c r="F46" s="2" t="s">
        <v>141</v>
      </c>
      <c r="G46" s="40">
        <v>1945</v>
      </c>
      <c r="H46" s="74">
        <v>90000</v>
      </c>
      <c r="I46" s="260" t="s">
        <v>106</v>
      </c>
      <c r="J46" s="65" t="s">
        <v>353</v>
      </c>
      <c r="K46" s="65" t="s">
        <v>346</v>
      </c>
      <c r="L46" s="2" t="s">
        <v>368</v>
      </c>
      <c r="M46" s="2" t="s">
        <v>369</v>
      </c>
      <c r="N46" s="2" t="s">
        <v>370</v>
      </c>
      <c r="O46" s="2" t="s">
        <v>307</v>
      </c>
      <c r="P46" s="2" t="s">
        <v>303</v>
      </c>
      <c r="Q46" s="2" t="s">
        <v>149</v>
      </c>
      <c r="R46" s="2" t="s">
        <v>312</v>
      </c>
      <c r="S46" s="2" t="s">
        <v>312</v>
      </c>
      <c r="T46" s="2"/>
      <c r="U46" s="2" t="s">
        <v>312</v>
      </c>
      <c r="V46" s="38">
        <v>60</v>
      </c>
      <c r="W46" s="38">
        <v>60</v>
      </c>
      <c r="X46" s="38">
        <v>175</v>
      </c>
      <c r="Y46" s="38">
        <v>1</v>
      </c>
      <c r="Z46" s="38" t="s">
        <v>141</v>
      </c>
      <c r="AA46" s="38" t="s">
        <v>141</v>
      </c>
      <c r="AB46" s="384" t="s">
        <v>141</v>
      </c>
    </row>
    <row r="47" spans="2:28" s="4" customFormat="1" ht="38.25" x14ac:dyDescent="0.2">
      <c r="B47" s="296">
        <v>6</v>
      </c>
      <c r="C47" s="65" t="s">
        <v>354</v>
      </c>
      <c r="D47" s="2" t="s">
        <v>341</v>
      </c>
      <c r="E47" s="2" t="s">
        <v>156</v>
      </c>
      <c r="F47" s="2" t="s">
        <v>141</v>
      </c>
      <c r="G47" s="40">
        <v>2011</v>
      </c>
      <c r="H47" s="74">
        <v>287026.05</v>
      </c>
      <c r="I47" s="261" t="s">
        <v>110</v>
      </c>
      <c r="J47" s="65" t="s">
        <v>355</v>
      </c>
      <c r="K47" s="65" t="s">
        <v>343</v>
      </c>
      <c r="L47" s="2" t="s">
        <v>144</v>
      </c>
      <c r="M47" s="2" t="s">
        <v>363</v>
      </c>
      <c r="N47" s="2" t="s">
        <v>371</v>
      </c>
      <c r="O47" s="2" t="s">
        <v>141</v>
      </c>
      <c r="P47" s="2" t="s">
        <v>372</v>
      </c>
      <c r="Q47" s="2" t="s">
        <v>142</v>
      </c>
      <c r="R47" s="2" t="s">
        <v>142</v>
      </c>
      <c r="S47" s="2" t="s">
        <v>142</v>
      </c>
      <c r="T47" s="2"/>
      <c r="U47" s="2" t="s">
        <v>142</v>
      </c>
      <c r="V47" s="38">
        <v>91.29</v>
      </c>
      <c r="W47" s="2" t="s">
        <v>343</v>
      </c>
      <c r="X47" s="38"/>
      <c r="Y47" s="38">
        <v>1</v>
      </c>
      <c r="Z47" s="38" t="s">
        <v>141</v>
      </c>
      <c r="AA47" s="38" t="s">
        <v>156</v>
      </c>
      <c r="AB47" s="384" t="s">
        <v>141</v>
      </c>
    </row>
    <row r="48" spans="2:28" s="4" customFormat="1" ht="30" customHeight="1" x14ac:dyDescent="0.2">
      <c r="B48" s="296">
        <v>7</v>
      </c>
      <c r="C48" s="65" t="s">
        <v>356</v>
      </c>
      <c r="D48" s="2"/>
      <c r="E48" s="2"/>
      <c r="F48" s="2"/>
      <c r="G48" s="40">
        <v>2011</v>
      </c>
      <c r="H48" s="74">
        <v>320175</v>
      </c>
      <c r="I48" s="261" t="s">
        <v>110</v>
      </c>
      <c r="J48" s="65" t="s">
        <v>357</v>
      </c>
      <c r="K48" s="65" t="s">
        <v>343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38"/>
      <c r="W48" s="38"/>
      <c r="X48" s="38"/>
      <c r="Y48" s="38"/>
      <c r="Z48" s="38"/>
      <c r="AA48" s="38"/>
      <c r="AB48" s="384"/>
    </row>
    <row r="49" spans="2:28" s="4" customFormat="1" ht="31.5" customHeight="1" x14ac:dyDescent="0.2">
      <c r="B49" s="296">
        <v>8</v>
      </c>
      <c r="C49" s="65" t="s">
        <v>872</v>
      </c>
      <c r="D49" s="2"/>
      <c r="E49" s="2"/>
      <c r="F49" s="2"/>
      <c r="G49" s="40">
        <v>2011</v>
      </c>
      <c r="H49" s="74">
        <v>372875</v>
      </c>
      <c r="I49" s="261" t="s">
        <v>110</v>
      </c>
      <c r="J49" s="65" t="s">
        <v>358</v>
      </c>
      <c r="K49" s="65" t="s">
        <v>343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38"/>
      <c r="W49" s="38"/>
      <c r="X49" s="38"/>
      <c r="Y49" s="38"/>
      <c r="Z49" s="38"/>
      <c r="AA49" s="38"/>
      <c r="AB49" s="384"/>
    </row>
    <row r="50" spans="2:28" s="4" customFormat="1" ht="78" customHeight="1" x14ac:dyDescent="0.2">
      <c r="B50" s="296">
        <v>9</v>
      </c>
      <c r="C50" s="65" t="s">
        <v>359</v>
      </c>
      <c r="D50" s="2" t="s">
        <v>341</v>
      </c>
      <c r="E50" s="2" t="s">
        <v>156</v>
      </c>
      <c r="F50" s="2" t="s">
        <v>141</v>
      </c>
      <c r="G50" s="40">
        <v>2011</v>
      </c>
      <c r="H50" s="74">
        <v>3992324.89</v>
      </c>
      <c r="I50" s="261" t="s">
        <v>110</v>
      </c>
      <c r="J50" s="65" t="s">
        <v>360</v>
      </c>
      <c r="K50" s="65" t="s">
        <v>343</v>
      </c>
      <c r="L50" s="2" t="s">
        <v>373</v>
      </c>
      <c r="M50" s="2" t="s">
        <v>361</v>
      </c>
      <c r="N50" s="2" t="s">
        <v>374</v>
      </c>
      <c r="O50" s="2" t="s">
        <v>141</v>
      </c>
      <c r="P50" s="2" t="s">
        <v>372</v>
      </c>
      <c r="Q50" s="2" t="s">
        <v>142</v>
      </c>
      <c r="R50" s="2" t="s">
        <v>142</v>
      </c>
      <c r="S50" s="2" t="s">
        <v>142</v>
      </c>
      <c r="T50" s="2"/>
      <c r="U50" s="2" t="s">
        <v>142</v>
      </c>
      <c r="V50" s="38">
        <v>1759.86</v>
      </c>
      <c r="W50" s="38">
        <v>1854.37</v>
      </c>
      <c r="X50" s="38">
        <v>12131.753000000001</v>
      </c>
      <c r="Y50" s="2" t="s">
        <v>375</v>
      </c>
      <c r="Z50" s="38" t="s">
        <v>141</v>
      </c>
      <c r="AA50" s="38" t="s">
        <v>156</v>
      </c>
      <c r="AB50" s="385" t="s">
        <v>376</v>
      </c>
    </row>
    <row r="51" spans="2:28" s="4" customFormat="1" x14ac:dyDescent="0.2">
      <c r="B51" s="337"/>
      <c r="C51" s="556" t="s">
        <v>0</v>
      </c>
      <c r="D51" s="556"/>
      <c r="E51" s="392"/>
      <c r="F51" s="381"/>
      <c r="G51" s="393"/>
      <c r="H51" s="416">
        <f>SUM(H42:H50)</f>
        <v>13804664.340000002</v>
      </c>
      <c r="I51" s="38"/>
      <c r="J51" s="66"/>
      <c r="K51" s="66"/>
      <c r="L51" s="38"/>
      <c r="M51" s="38"/>
      <c r="N51" s="38"/>
      <c r="O51" s="66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4"/>
    </row>
    <row r="52" spans="2:28" s="258" customFormat="1" ht="18" customHeight="1" x14ac:dyDescent="0.2">
      <c r="B52" s="554" t="s">
        <v>390</v>
      </c>
      <c r="C52" s="553"/>
      <c r="D52" s="553"/>
      <c r="E52" s="553"/>
      <c r="F52" s="553"/>
      <c r="G52" s="553"/>
      <c r="H52" s="553"/>
      <c r="I52" s="376"/>
      <c r="J52" s="375"/>
      <c r="K52" s="375"/>
      <c r="L52" s="553" t="s">
        <v>390</v>
      </c>
      <c r="M52" s="553"/>
      <c r="N52" s="553"/>
      <c r="O52" s="553"/>
      <c r="P52" s="553"/>
      <c r="Q52" s="553"/>
      <c r="R52" s="553"/>
      <c r="S52" s="374"/>
      <c r="T52" s="374"/>
      <c r="U52" s="374"/>
      <c r="V52" s="374"/>
      <c r="W52" s="374"/>
      <c r="X52" s="374"/>
      <c r="Y52" s="374"/>
      <c r="Z52" s="374"/>
      <c r="AA52" s="374"/>
      <c r="AB52" s="424"/>
    </row>
    <row r="53" spans="2:28" s="258" customFormat="1" ht="38.25" x14ac:dyDescent="0.2">
      <c r="B53" s="404">
        <v>1</v>
      </c>
      <c r="C53" s="1" t="s">
        <v>391</v>
      </c>
      <c r="D53" s="80" t="s">
        <v>392</v>
      </c>
      <c r="E53" s="80" t="s">
        <v>156</v>
      </c>
      <c r="F53" s="391"/>
      <c r="G53" s="2">
        <v>1970</v>
      </c>
      <c r="H53" s="74">
        <v>3149448</v>
      </c>
      <c r="I53" s="260" t="s">
        <v>106</v>
      </c>
      <c r="J53" s="73" t="s">
        <v>393</v>
      </c>
      <c r="K53" s="1" t="s">
        <v>298</v>
      </c>
      <c r="L53" s="80" t="s">
        <v>397</v>
      </c>
      <c r="M53" s="80"/>
      <c r="N53" s="80" t="s">
        <v>153</v>
      </c>
      <c r="O53" s="80" t="s">
        <v>141</v>
      </c>
      <c r="P53" s="80" t="s">
        <v>151</v>
      </c>
      <c r="Q53" s="80" t="s">
        <v>151</v>
      </c>
      <c r="R53" s="80" t="s">
        <v>151</v>
      </c>
      <c r="S53" s="80" t="s">
        <v>151</v>
      </c>
      <c r="T53" s="80" t="s">
        <v>312</v>
      </c>
      <c r="U53" s="80" t="s">
        <v>151</v>
      </c>
      <c r="V53" s="83">
        <v>639</v>
      </c>
      <c r="W53" s="83">
        <v>843</v>
      </c>
      <c r="X53" s="83">
        <v>4558</v>
      </c>
      <c r="Y53" s="83">
        <v>2</v>
      </c>
      <c r="Z53" s="83" t="s">
        <v>404</v>
      </c>
      <c r="AA53" s="83" t="s">
        <v>156</v>
      </c>
      <c r="AB53" s="383" t="s">
        <v>141</v>
      </c>
    </row>
    <row r="54" spans="2:28" s="258" customFormat="1" ht="25.5" x14ac:dyDescent="0.2">
      <c r="B54" s="404">
        <v>2</v>
      </c>
      <c r="C54" s="1" t="s">
        <v>293</v>
      </c>
      <c r="D54" s="2" t="s">
        <v>352</v>
      </c>
      <c r="E54" s="2" t="s">
        <v>156</v>
      </c>
      <c r="F54" s="391"/>
      <c r="G54" s="2">
        <v>2005</v>
      </c>
      <c r="H54" s="74">
        <v>556664</v>
      </c>
      <c r="I54" s="260" t="s">
        <v>106</v>
      </c>
      <c r="J54" s="1"/>
      <c r="K54" s="1" t="s">
        <v>298</v>
      </c>
      <c r="L54" s="2" t="s">
        <v>398</v>
      </c>
      <c r="M54" s="2"/>
      <c r="N54" s="2" t="s">
        <v>399</v>
      </c>
      <c r="O54" s="2" t="s">
        <v>141</v>
      </c>
      <c r="P54" s="2" t="s">
        <v>151</v>
      </c>
      <c r="Q54" s="2" t="s">
        <v>151</v>
      </c>
      <c r="R54" s="2" t="s">
        <v>151</v>
      </c>
      <c r="S54" s="2" t="s">
        <v>312</v>
      </c>
      <c r="T54" s="2" t="s">
        <v>312</v>
      </c>
      <c r="U54" s="2" t="s">
        <v>151</v>
      </c>
      <c r="V54" s="38">
        <v>180</v>
      </c>
      <c r="W54" s="38">
        <v>158</v>
      </c>
      <c r="X54" s="38">
        <v>978</v>
      </c>
      <c r="Y54" s="38">
        <v>1</v>
      </c>
      <c r="Z54" s="38" t="s">
        <v>141</v>
      </c>
      <c r="AA54" s="38" t="s">
        <v>156</v>
      </c>
      <c r="AB54" s="384" t="s">
        <v>141</v>
      </c>
    </row>
    <row r="55" spans="2:28" s="258" customFormat="1" ht="25.5" x14ac:dyDescent="0.2">
      <c r="B55" s="404">
        <v>3</v>
      </c>
      <c r="C55" s="1" t="s">
        <v>394</v>
      </c>
      <c r="D55" s="2" t="s">
        <v>395</v>
      </c>
      <c r="E55" s="2" t="s">
        <v>156</v>
      </c>
      <c r="F55" s="391"/>
      <c r="G55" s="2">
        <v>2008</v>
      </c>
      <c r="H55" s="74">
        <v>223799.99999999997</v>
      </c>
      <c r="I55" s="260" t="s">
        <v>106</v>
      </c>
      <c r="J55" s="1"/>
      <c r="K55" s="1" t="s">
        <v>298</v>
      </c>
      <c r="L55" s="2" t="s">
        <v>400</v>
      </c>
      <c r="M55" s="2"/>
      <c r="N55" s="2" t="s">
        <v>401</v>
      </c>
      <c r="O55" s="2" t="s">
        <v>141</v>
      </c>
      <c r="P55" s="2" t="s">
        <v>151</v>
      </c>
      <c r="Q55" s="2" t="s">
        <v>312</v>
      </c>
      <c r="R55" s="2" t="s">
        <v>312</v>
      </c>
      <c r="S55" s="2" t="s">
        <v>312</v>
      </c>
      <c r="T55" s="2" t="s">
        <v>312</v>
      </c>
      <c r="U55" s="2" t="s">
        <v>312</v>
      </c>
      <c r="V55" s="38">
        <v>444</v>
      </c>
      <c r="W55" s="38">
        <v>144</v>
      </c>
      <c r="X55" s="38">
        <v>753</v>
      </c>
      <c r="Y55" s="38">
        <v>1</v>
      </c>
      <c r="Z55" s="38" t="s">
        <v>141</v>
      </c>
      <c r="AA55" s="38" t="s">
        <v>141</v>
      </c>
      <c r="AB55" s="384" t="s">
        <v>141</v>
      </c>
    </row>
    <row r="56" spans="2:28" s="258" customFormat="1" ht="25.5" x14ac:dyDescent="0.2">
      <c r="B56" s="404">
        <v>4</v>
      </c>
      <c r="C56" s="1" t="s">
        <v>396</v>
      </c>
      <c r="D56" s="2" t="s">
        <v>392</v>
      </c>
      <c r="E56" s="2" t="s">
        <v>156</v>
      </c>
      <c r="F56" s="391"/>
      <c r="G56" s="2">
        <v>2008</v>
      </c>
      <c r="H56" s="74">
        <v>5131620.16</v>
      </c>
      <c r="I56" s="260" t="s">
        <v>106</v>
      </c>
      <c r="J56" s="1"/>
      <c r="K56" s="1" t="s">
        <v>298</v>
      </c>
      <c r="L56" s="2" t="s">
        <v>402</v>
      </c>
      <c r="M56" s="2"/>
      <c r="N56" s="2" t="s">
        <v>403</v>
      </c>
      <c r="O56" s="2" t="s">
        <v>141</v>
      </c>
      <c r="P56" s="2" t="s">
        <v>151</v>
      </c>
      <c r="Q56" s="2" t="s">
        <v>151</v>
      </c>
      <c r="R56" s="2" t="s">
        <v>151</v>
      </c>
      <c r="S56" s="2" t="s">
        <v>151</v>
      </c>
      <c r="T56" s="2" t="s">
        <v>312</v>
      </c>
      <c r="U56" s="2" t="s">
        <v>151</v>
      </c>
      <c r="V56" s="38">
        <v>1169.3399999999999</v>
      </c>
      <c r="W56" s="38">
        <v>1373.56</v>
      </c>
      <c r="X56" s="38">
        <v>9695.75</v>
      </c>
      <c r="Y56" s="38">
        <v>3</v>
      </c>
      <c r="Z56" s="38" t="s">
        <v>141</v>
      </c>
      <c r="AA56" s="38" t="s">
        <v>156</v>
      </c>
      <c r="AB56" s="384" t="s">
        <v>141</v>
      </c>
    </row>
    <row r="57" spans="2:28" s="4" customFormat="1" ht="14.25" customHeight="1" x14ac:dyDescent="0.2">
      <c r="B57" s="555" t="s">
        <v>22</v>
      </c>
      <c r="C57" s="556"/>
      <c r="D57" s="556"/>
      <c r="E57" s="392"/>
      <c r="F57" s="379"/>
      <c r="G57" s="338"/>
      <c r="H57" s="416">
        <f>SUM(H53:H56)</f>
        <v>9061532.1600000001</v>
      </c>
      <c r="I57" s="38"/>
      <c r="J57" s="66"/>
      <c r="K57" s="66"/>
      <c r="L57" s="38"/>
      <c r="M57" s="38"/>
      <c r="N57" s="38"/>
      <c r="O57" s="66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4"/>
    </row>
    <row r="58" spans="2:28" s="4" customFormat="1" ht="18" customHeight="1" x14ac:dyDescent="0.2">
      <c r="B58" s="564" t="s">
        <v>419</v>
      </c>
      <c r="C58" s="565"/>
      <c r="D58" s="565"/>
      <c r="E58" s="565"/>
      <c r="F58" s="565"/>
      <c r="G58" s="565"/>
      <c r="H58" s="565"/>
      <c r="I58" s="376"/>
      <c r="J58" s="375"/>
      <c r="K58" s="375"/>
      <c r="L58" s="565" t="s">
        <v>419</v>
      </c>
      <c r="M58" s="565"/>
      <c r="N58" s="565"/>
      <c r="O58" s="565"/>
      <c r="P58" s="565"/>
      <c r="Q58" s="565"/>
      <c r="R58" s="565"/>
      <c r="S58" s="374"/>
      <c r="T58" s="374"/>
      <c r="U58" s="374"/>
      <c r="V58" s="374"/>
      <c r="W58" s="374"/>
      <c r="X58" s="374"/>
      <c r="Y58" s="374"/>
      <c r="Z58" s="374"/>
      <c r="AA58" s="374"/>
      <c r="AB58" s="424"/>
    </row>
    <row r="59" spans="2:28" s="4" customFormat="1" ht="138.75" customHeight="1" x14ac:dyDescent="0.2">
      <c r="B59" s="404">
        <v>1</v>
      </c>
      <c r="C59" s="1" t="s">
        <v>420</v>
      </c>
      <c r="D59" s="80"/>
      <c r="E59" s="80"/>
      <c r="F59" s="391"/>
      <c r="G59" s="2" t="s">
        <v>421</v>
      </c>
      <c r="H59" s="74">
        <v>4368878.4000000004</v>
      </c>
      <c r="I59" s="260" t="s">
        <v>106</v>
      </c>
      <c r="J59" s="73" t="s">
        <v>422</v>
      </c>
      <c r="K59" s="1" t="s">
        <v>423</v>
      </c>
      <c r="L59" s="80" t="s">
        <v>432</v>
      </c>
      <c r="M59" s="80" t="s">
        <v>433</v>
      </c>
      <c r="N59" s="80" t="s">
        <v>434</v>
      </c>
      <c r="O59" s="80" t="s">
        <v>141</v>
      </c>
      <c r="P59" s="80" t="s">
        <v>149</v>
      </c>
      <c r="Q59" s="80" t="s">
        <v>149</v>
      </c>
      <c r="R59" s="80" t="s">
        <v>149</v>
      </c>
      <c r="S59" s="80" t="s">
        <v>149</v>
      </c>
      <c r="T59" s="80" t="s">
        <v>312</v>
      </c>
      <c r="U59" s="80" t="s">
        <v>149</v>
      </c>
      <c r="V59" s="38"/>
      <c r="W59" s="259">
        <v>1169.4000000000001</v>
      </c>
      <c r="X59" s="38"/>
      <c r="Y59" s="38"/>
      <c r="Z59" s="38"/>
      <c r="AA59" s="38"/>
      <c r="AB59" s="384"/>
    </row>
    <row r="60" spans="2:28" s="258" customFormat="1" ht="20.25" customHeight="1" x14ac:dyDescent="0.2">
      <c r="B60" s="404">
        <v>2</v>
      </c>
      <c r="C60" s="1" t="s">
        <v>424</v>
      </c>
      <c r="D60" s="2"/>
      <c r="E60" s="2"/>
      <c r="F60" s="2"/>
      <c r="G60" s="2"/>
      <c r="H60" s="74">
        <v>36797.14</v>
      </c>
      <c r="I60" s="261" t="s">
        <v>110</v>
      </c>
      <c r="J60" s="73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  <c r="V60" s="85"/>
      <c r="W60" s="259"/>
      <c r="X60" s="85"/>
      <c r="Y60" s="85"/>
      <c r="Z60" s="85"/>
      <c r="AA60" s="85"/>
      <c r="AB60" s="425"/>
    </row>
    <row r="61" spans="2:28" s="258" customFormat="1" ht="25.5" x14ac:dyDescent="0.2">
      <c r="B61" s="404">
        <v>3</v>
      </c>
      <c r="C61" s="1" t="s">
        <v>425</v>
      </c>
      <c r="D61" s="2"/>
      <c r="E61" s="2"/>
      <c r="F61" s="2"/>
      <c r="G61" s="2"/>
      <c r="H61" s="74">
        <v>172451.44</v>
      </c>
      <c r="I61" s="261" t="s">
        <v>110</v>
      </c>
      <c r="J61" s="73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85"/>
      <c r="W61" s="38"/>
      <c r="X61" s="85"/>
      <c r="Y61" s="85"/>
      <c r="Z61" s="85"/>
      <c r="AA61" s="85"/>
      <c r="AB61" s="425"/>
    </row>
    <row r="62" spans="2:28" s="258" customFormat="1" ht="20.25" customHeight="1" x14ac:dyDescent="0.2">
      <c r="B62" s="404">
        <v>4</v>
      </c>
      <c r="C62" s="1" t="s">
        <v>426</v>
      </c>
      <c r="D62" s="2"/>
      <c r="E62" s="2"/>
      <c r="F62" s="2"/>
      <c r="G62" s="2"/>
      <c r="H62" s="74">
        <v>61614.73</v>
      </c>
      <c r="I62" s="261" t="s">
        <v>110</v>
      </c>
      <c r="J62" s="73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85"/>
      <c r="W62" s="38"/>
      <c r="X62" s="85"/>
      <c r="Y62" s="85"/>
      <c r="Z62" s="85"/>
      <c r="AA62" s="85"/>
      <c r="AB62" s="425"/>
    </row>
    <row r="63" spans="2:28" s="258" customFormat="1" ht="20.25" customHeight="1" x14ac:dyDescent="0.2">
      <c r="B63" s="404">
        <v>5</v>
      </c>
      <c r="C63" s="1" t="s">
        <v>427</v>
      </c>
      <c r="D63" s="2"/>
      <c r="E63" s="2"/>
      <c r="F63" s="2"/>
      <c r="G63" s="2"/>
      <c r="H63" s="74">
        <v>33829.230000000003</v>
      </c>
      <c r="I63" s="261" t="s">
        <v>110</v>
      </c>
      <c r="J63" s="73"/>
      <c r="K63" s="1"/>
      <c r="L63" s="2"/>
      <c r="M63" s="2"/>
      <c r="N63" s="2"/>
      <c r="O63" s="2"/>
      <c r="P63" s="2"/>
      <c r="Q63" s="2"/>
      <c r="R63" s="2"/>
      <c r="S63" s="2"/>
      <c r="T63" s="2"/>
      <c r="U63" s="2"/>
      <c r="V63" s="85"/>
      <c r="W63" s="38"/>
      <c r="X63" s="85"/>
      <c r="Y63" s="85"/>
      <c r="Z63" s="85"/>
      <c r="AA63" s="85"/>
      <c r="AB63" s="425"/>
    </row>
    <row r="64" spans="2:28" s="4" customFormat="1" ht="76.5" x14ac:dyDescent="0.2">
      <c r="B64" s="404">
        <v>6</v>
      </c>
      <c r="C64" s="1" t="s">
        <v>428</v>
      </c>
      <c r="D64" s="2"/>
      <c r="E64" s="2"/>
      <c r="F64" s="391"/>
      <c r="G64" s="394" t="s">
        <v>429</v>
      </c>
      <c r="H64" s="74">
        <v>1075968</v>
      </c>
      <c r="I64" s="261" t="s">
        <v>106</v>
      </c>
      <c r="J64" s="1" t="s">
        <v>430</v>
      </c>
      <c r="K64" s="1" t="s">
        <v>431</v>
      </c>
      <c r="L64" s="2" t="s">
        <v>435</v>
      </c>
      <c r="M64" s="2" t="s">
        <v>436</v>
      </c>
      <c r="N64" s="2" t="s">
        <v>437</v>
      </c>
      <c r="O64" s="2" t="s">
        <v>141</v>
      </c>
      <c r="P64" s="2" t="s">
        <v>154</v>
      </c>
      <c r="Q64" s="2" t="s">
        <v>438</v>
      </c>
      <c r="R64" s="2" t="s">
        <v>438</v>
      </c>
      <c r="S64" s="2" t="s">
        <v>438</v>
      </c>
      <c r="T64" s="2" t="s">
        <v>312</v>
      </c>
      <c r="U64" s="2" t="s">
        <v>438</v>
      </c>
      <c r="V64" s="38"/>
      <c r="W64" s="259">
        <v>288</v>
      </c>
      <c r="X64" s="38"/>
      <c r="Y64" s="38"/>
      <c r="Z64" s="38"/>
      <c r="AA64" s="38"/>
      <c r="AB64" s="384"/>
    </row>
    <row r="65" spans="2:28" s="4" customFormat="1" ht="14.25" customHeight="1" x14ac:dyDescent="0.2">
      <c r="B65" s="555" t="s">
        <v>22</v>
      </c>
      <c r="C65" s="556"/>
      <c r="D65" s="556"/>
      <c r="E65" s="392"/>
      <c r="F65" s="379"/>
      <c r="G65" s="338"/>
      <c r="H65" s="416">
        <f>SUM(H59:H64)</f>
        <v>5749538.9400000013</v>
      </c>
      <c r="I65" s="38"/>
      <c r="J65" s="66"/>
      <c r="K65" s="66"/>
      <c r="L65" s="38"/>
      <c r="M65" s="38"/>
      <c r="N65" s="38"/>
      <c r="O65" s="66"/>
      <c r="P65" s="38"/>
      <c r="Q65" s="38"/>
      <c r="R65" s="38"/>
      <c r="S65" s="38"/>
      <c r="T65" s="38"/>
      <c r="U65" s="38"/>
      <c r="V65" s="38"/>
      <c r="W65" s="259"/>
      <c r="X65" s="38"/>
      <c r="Y65" s="38"/>
      <c r="Z65" s="38"/>
      <c r="AA65" s="38"/>
      <c r="AB65" s="384"/>
    </row>
    <row r="66" spans="2:28" s="4" customFormat="1" ht="18.75" customHeight="1" x14ac:dyDescent="0.2">
      <c r="B66" s="562" t="s">
        <v>454</v>
      </c>
      <c r="C66" s="563"/>
      <c r="D66" s="563"/>
      <c r="E66" s="563"/>
      <c r="F66" s="563"/>
      <c r="G66" s="563"/>
      <c r="H66" s="563"/>
      <c r="I66" s="377"/>
      <c r="J66" s="375"/>
      <c r="K66" s="375"/>
      <c r="L66" s="563" t="s">
        <v>454</v>
      </c>
      <c r="M66" s="563"/>
      <c r="N66" s="563"/>
      <c r="O66" s="563"/>
      <c r="P66" s="563"/>
      <c r="Q66" s="563"/>
      <c r="R66" s="563"/>
      <c r="S66" s="374"/>
      <c r="T66" s="374"/>
      <c r="U66" s="374"/>
      <c r="V66" s="374"/>
      <c r="W66" s="374"/>
      <c r="X66" s="374"/>
      <c r="Y66" s="374"/>
      <c r="Z66" s="374"/>
      <c r="AA66" s="374"/>
      <c r="AB66" s="424"/>
    </row>
    <row r="67" spans="2:28" s="4" customFormat="1" ht="45.75" customHeight="1" x14ac:dyDescent="0.2">
      <c r="B67" s="404">
        <v>1</v>
      </c>
      <c r="C67" s="1" t="s">
        <v>455</v>
      </c>
      <c r="D67" s="80"/>
      <c r="E67" s="80" t="s">
        <v>156</v>
      </c>
      <c r="F67" s="391"/>
      <c r="G67" s="81" t="s">
        <v>456</v>
      </c>
      <c r="H67" s="74">
        <v>1697264.8</v>
      </c>
      <c r="I67" s="260" t="s">
        <v>106</v>
      </c>
      <c r="J67" s="1" t="s">
        <v>457</v>
      </c>
      <c r="K67" s="1" t="s">
        <v>458</v>
      </c>
      <c r="L67" s="80" t="s">
        <v>468</v>
      </c>
      <c r="M67" s="80" t="s">
        <v>469</v>
      </c>
      <c r="N67" s="80" t="s">
        <v>470</v>
      </c>
      <c r="O67" s="80" t="s">
        <v>312</v>
      </c>
      <c r="P67" s="80" t="s">
        <v>151</v>
      </c>
      <c r="Q67" s="80" t="s">
        <v>149</v>
      </c>
      <c r="R67" s="80" t="s">
        <v>438</v>
      </c>
      <c r="S67" s="80" t="s">
        <v>438</v>
      </c>
      <c r="T67" s="80" t="s">
        <v>312</v>
      </c>
      <c r="U67" s="80" t="s">
        <v>438</v>
      </c>
      <c r="V67" s="83">
        <v>454.3</v>
      </c>
      <c r="W67" s="83">
        <v>454.3</v>
      </c>
      <c r="X67" s="83">
        <v>1128</v>
      </c>
      <c r="Y67" s="83">
        <v>1</v>
      </c>
      <c r="Z67" s="83" t="s">
        <v>141</v>
      </c>
      <c r="AA67" s="83" t="s">
        <v>156</v>
      </c>
      <c r="AB67" s="383" t="s">
        <v>141</v>
      </c>
    </row>
    <row r="68" spans="2:28" s="4" customFormat="1" ht="61.5" customHeight="1" x14ac:dyDescent="0.2">
      <c r="B68" s="404">
        <v>2</v>
      </c>
      <c r="C68" s="1" t="s">
        <v>455</v>
      </c>
      <c r="D68" s="2"/>
      <c r="E68" s="2" t="s">
        <v>156</v>
      </c>
      <c r="F68" s="391"/>
      <c r="G68" s="81" t="s">
        <v>459</v>
      </c>
      <c r="H68" s="74">
        <v>404459.36</v>
      </c>
      <c r="I68" s="260" t="s">
        <v>106</v>
      </c>
      <c r="J68" s="1" t="s">
        <v>460</v>
      </c>
      <c r="K68" s="66" t="s">
        <v>458</v>
      </c>
      <c r="L68" s="2" t="s">
        <v>468</v>
      </c>
      <c r="M68" s="2" t="s">
        <v>139</v>
      </c>
      <c r="N68" s="2" t="s">
        <v>471</v>
      </c>
      <c r="O68" s="2" t="s">
        <v>472</v>
      </c>
      <c r="P68" s="2" t="s">
        <v>151</v>
      </c>
      <c r="Q68" s="2" t="s">
        <v>149</v>
      </c>
      <c r="R68" s="2" t="s">
        <v>438</v>
      </c>
      <c r="S68" s="2" t="s">
        <v>438</v>
      </c>
      <c r="T68" s="2" t="s">
        <v>312</v>
      </c>
      <c r="U68" s="2" t="s">
        <v>438</v>
      </c>
      <c r="V68" s="38"/>
      <c r="W68" s="38">
        <v>108.26</v>
      </c>
      <c r="X68" s="38">
        <v>558.72</v>
      </c>
      <c r="Y68" s="38">
        <v>2</v>
      </c>
      <c r="Z68" s="38" t="s">
        <v>141</v>
      </c>
      <c r="AA68" s="38" t="s">
        <v>156</v>
      </c>
      <c r="AB68" s="384" t="s">
        <v>141</v>
      </c>
    </row>
    <row r="69" spans="2:28" s="4" customFormat="1" ht="66.75" customHeight="1" x14ac:dyDescent="0.2">
      <c r="B69" s="404">
        <v>3</v>
      </c>
      <c r="C69" s="1" t="s">
        <v>95</v>
      </c>
      <c r="D69" s="2"/>
      <c r="E69" s="2" t="s">
        <v>156</v>
      </c>
      <c r="F69" s="391"/>
      <c r="G69" s="81" t="s">
        <v>461</v>
      </c>
      <c r="H69" s="74">
        <v>1472357.6</v>
      </c>
      <c r="I69" s="260" t="s">
        <v>106</v>
      </c>
      <c r="J69" s="1" t="s">
        <v>462</v>
      </c>
      <c r="K69" s="1" t="s">
        <v>463</v>
      </c>
      <c r="L69" s="2" t="s">
        <v>473</v>
      </c>
      <c r="M69" s="2" t="s">
        <v>474</v>
      </c>
      <c r="N69" s="2" t="s">
        <v>470</v>
      </c>
      <c r="O69" s="2" t="s">
        <v>312</v>
      </c>
      <c r="P69" s="2" t="s">
        <v>151</v>
      </c>
      <c r="Q69" s="2" t="s">
        <v>149</v>
      </c>
      <c r="R69" s="2" t="s">
        <v>475</v>
      </c>
      <c r="S69" s="2" t="s">
        <v>438</v>
      </c>
      <c r="T69" s="2" t="s">
        <v>312</v>
      </c>
      <c r="U69" s="2" t="s">
        <v>438</v>
      </c>
      <c r="V69" s="38">
        <v>394.1</v>
      </c>
      <c r="W69" s="38">
        <v>394.1</v>
      </c>
      <c r="X69" s="38">
        <v>3381</v>
      </c>
      <c r="Y69" s="38">
        <v>2</v>
      </c>
      <c r="Z69" s="38" t="s">
        <v>156</v>
      </c>
      <c r="AA69" s="38" t="s">
        <v>156</v>
      </c>
      <c r="AB69" s="384" t="s">
        <v>141</v>
      </c>
    </row>
    <row r="70" spans="2:28" s="258" customFormat="1" ht="14.25" x14ac:dyDescent="0.2">
      <c r="B70" s="404">
        <v>4</v>
      </c>
      <c r="C70" s="1" t="s">
        <v>464</v>
      </c>
      <c r="D70" s="2"/>
      <c r="E70" s="2"/>
      <c r="F70" s="2"/>
      <c r="G70" s="2"/>
      <c r="H70" s="89">
        <v>1870.37</v>
      </c>
      <c r="I70" s="261" t="s">
        <v>110</v>
      </c>
      <c r="J70" s="1"/>
      <c r="K70" s="65" t="s">
        <v>458</v>
      </c>
      <c r="L70" s="2"/>
      <c r="M70" s="2"/>
      <c r="N70" s="2"/>
      <c r="O70" s="1"/>
      <c r="P70" s="2"/>
      <c r="Q70" s="2"/>
      <c r="R70" s="2"/>
      <c r="S70" s="2"/>
      <c r="T70" s="2"/>
      <c r="U70" s="2"/>
      <c r="V70" s="38"/>
      <c r="W70" s="38"/>
      <c r="X70" s="38"/>
      <c r="Y70" s="38"/>
      <c r="Z70" s="38"/>
      <c r="AA70" s="38"/>
      <c r="AB70" s="384"/>
    </row>
    <row r="71" spans="2:28" s="258" customFormat="1" ht="14.25" x14ac:dyDescent="0.2">
      <c r="B71" s="404">
        <v>5</v>
      </c>
      <c r="C71" s="1" t="s">
        <v>464</v>
      </c>
      <c r="D71" s="2"/>
      <c r="E71" s="2"/>
      <c r="F71" s="2"/>
      <c r="G71" s="2"/>
      <c r="H71" s="89">
        <v>603.70000000000005</v>
      </c>
      <c r="I71" s="261" t="s">
        <v>110</v>
      </c>
      <c r="J71" s="1"/>
      <c r="K71" s="65" t="s">
        <v>458</v>
      </c>
      <c r="L71" s="2"/>
      <c r="M71" s="2"/>
      <c r="N71" s="2"/>
      <c r="O71" s="1"/>
      <c r="P71" s="2"/>
      <c r="Q71" s="2"/>
      <c r="R71" s="2"/>
      <c r="S71" s="2"/>
      <c r="T71" s="2"/>
      <c r="U71" s="2"/>
      <c r="V71" s="38"/>
      <c r="W71" s="38"/>
      <c r="X71" s="38"/>
      <c r="Y71" s="38"/>
      <c r="Z71" s="38"/>
      <c r="AA71" s="38"/>
      <c r="AB71" s="384"/>
    </row>
    <row r="72" spans="2:28" s="258" customFormat="1" ht="14.25" x14ac:dyDescent="0.2">
      <c r="B72" s="404">
        <v>6</v>
      </c>
      <c r="C72" s="1" t="s">
        <v>465</v>
      </c>
      <c r="D72" s="2"/>
      <c r="E72" s="2"/>
      <c r="F72" s="2"/>
      <c r="G72" s="2"/>
      <c r="H72" s="89">
        <v>10760</v>
      </c>
      <c r="I72" s="261" t="s">
        <v>110</v>
      </c>
      <c r="J72" s="1"/>
      <c r="K72" s="65" t="s">
        <v>458</v>
      </c>
      <c r="L72" s="2"/>
      <c r="M72" s="2"/>
      <c r="N72" s="2"/>
      <c r="O72" s="1"/>
      <c r="P72" s="2"/>
      <c r="Q72" s="2"/>
      <c r="R72" s="2"/>
      <c r="S72" s="2"/>
      <c r="T72" s="2"/>
      <c r="U72" s="2"/>
      <c r="V72" s="38"/>
      <c r="W72" s="38"/>
      <c r="X72" s="38"/>
      <c r="Y72" s="38"/>
      <c r="Z72" s="38"/>
      <c r="AA72" s="38"/>
      <c r="AB72" s="384"/>
    </row>
    <row r="73" spans="2:28" s="258" customFormat="1" ht="14.25" x14ac:dyDescent="0.2">
      <c r="B73" s="404">
        <v>7</v>
      </c>
      <c r="C73" s="1" t="s">
        <v>466</v>
      </c>
      <c r="D73" s="2"/>
      <c r="E73" s="2"/>
      <c r="F73" s="2"/>
      <c r="G73" s="2"/>
      <c r="H73" s="89">
        <v>4485.72</v>
      </c>
      <c r="I73" s="261" t="s">
        <v>110</v>
      </c>
      <c r="J73" s="1"/>
      <c r="K73" s="65" t="s">
        <v>458</v>
      </c>
      <c r="L73" s="2"/>
      <c r="M73" s="2"/>
      <c r="N73" s="2"/>
      <c r="O73" s="1"/>
      <c r="P73" s="2"/>
      <c r="Q73" s="2"/>
      <c r="R73" s="2"/>
      <c r="S73" s="2"/>
      <c r="T73" s="2"/>
      <c r="U73" s="2"/>
      <c r="V73" s="38"/>
      <c r="W73" s="38"/>
      <c r="X73" s="38"/>
      <c r="Y73" s="38"/>
      <c r="Z73" s="38"/>
      <c r="AA73" s="38"/>
      <c r="AB73" s="384"/>
    </row>
    <row r="74" spans="2:28" s="258" customFormat="1" ht="14.25" x14ac:dyDescent="0.2">
      <c r="B74" s="404">
        <v>8</v>
      </c>
      <c r="C74" s="1" t="s">
        <v>466</v>
      </c>
      <c r="D74" s="2"/>
      <c r="E74" s="2"/>
      <c r="F74" s="2"/>
      <c r="G74" s="2"/>
      <c r="H74" s="89">
        <v>10748.85</v>
      </c>
      <c r="I74" s="261" t="s">
        <v>110</v>
      </c>
      <c r="J74" s="1"/>
      <c r="K74" s="65" t="s">
        <v>463</v>
      </c>
      <c r="L74" s="2"/>
      <c r="M74" s="2"/>
      <c r="N74" s="2"/>
      <c r="O74" s="1"/>
      <c r="P74" s="2"/>
      <c r="Q74" s="2"/>
      <c r="R74" s="2"/>
      <c r="S74" s="2"/>
      <c r="T74" s="2"/>
      <c r="U74" s="2"/>
      <c r="V74" s="38"/>
      <c r="W74" s="38"/>
      <c r="X74" s="38"/>
      <c r="Y74" s="38"/>
      <c r="Z74" s="38"/>
      <c r="AA74" s="38"/>
      <c r="AB74" s="384"/>
    </row>
    <row r="75" spans="2:28" s="258" customFormat="1" ht="14.25" x14ac:dyDescent="0.2">
      <c r="B75" s="404">
        <v>9</v>
      </c>
      <c r="C75" s="1" t="s">
        <v>467</v>
      </c>
      <c r="D75" s="2"/>
      <c r="E75" s="2"/>
      <c r="F75" s="2"/>
      <c r="G75" s="2"/>
      <c r="H75" s="89">
        <v>1586.22</v>
      </c>
      <c r="I75" s="261" t="s">
        <v>110</v>
      </c>
      <c r="J75" s="1"/>
      <c r="K75" s="65" t="s">
        <v>458</v>
      </c>
      <c r="L75" s="2"/>
      <c r="M75" s="2"/>
      <c r="N75" s="2"/>
      <c r="O75" s="1"/>
      <c r="P75" s="2"/>
      <c r="Q75" s="2"/>
      <c r="R75" s="2"/>
      <c r="S75" s="2"/>
      <c r="T75" s="2"/>
      <c r="U75" s="2"/>
      <c r="V75" s="38"/>
      <c r="W75" s="38"/>
      <c r="X75" s="38"/>
      <c r="Y75" s="38"/>
      <c r="Z75" s="38"/>
      <c r="AA75" s="38"/>
      <c r="AB75" s="384"/>
    </row>
    <row r="76" spans="2:28" s="258" customFormat="1" ht="14.25" x14ac:dyDescent="0.2">
      <c r="B76" s="404">
        <v>10</v>
      </c>
      <c r="C76" s="1" t="s">
        <v>467</v>
      </c>
      <c r="D76" s="2"/>
      <c r="E76" s="2"/>
      <c r="F76" s="2"/>
      <c r="G76" s="2"/>
      <c r="H76" s="89">
        <v>5558.24</v>
      </c>
      <c r="I76" s="261" t="s">
        <v>110</v>
      </c>
      <c r="J76" s="1"/>
      <c r="K76" s="65" t="s">
        <v>463</v>
      </c>
      <c r="L76" s="2"/>
      <c r="M76" s="2"/>
      <c r="N76" s="2"/>
      <c r="O76" s="1"/>
      <c r="P76" s="2"/>
      <c r="Q76" s="2"/>
      <c r="R76" s="2"/>
      <c r="S76" s="2"/>
      <c r="T76" s="2"/>
      <c r="U76" s="2"/>
      <c r="V76" s="38"/>
      <c r="W76" s="38"/>
      <c r="X76" s="38"/>
      <c r="Y76" s="38"/>
      <c r="Z76" s="38"/>
      <c r="AA76" s="38"/>
      <c r="AB76" s="384"/>
    </row>
    <row r="77" spans="2:28" s="4" customFormat="1" x14ac:dyDescent="0.2">
      <c r="B77" s="557" t="s">
        <v>22</v>
      </c>
      <c r="C77" s="558"/>
      <c r="D77" s="558"/>
      <c r="E77" s="395"/>
      <c r="F77" s="380"/>
      <c r="G77" s="396"/>
      <c r="H77" s="416">
        <f>SUM(H67:H76)</f>
        <v>3609694.8600000013</v>
      </c>
      <c r="I77" s="38"/>
      <c r="J77" s="66"/>
      <c r="K77" s="66"/>
      <c r="L77" s="38"/>
      <c r="M77" s="38"/>
      <c r="N77" s="38"/>
      <c r="O77" s="66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4"/>
    </row>
    <row r="78" spans="2:28" s="4" customFormat="1" ht="17.25" customHeight="1" x14ac:dyDescent="0.2">
      <c r="B78" s="554" t="s">
        <v>480</v>
      </c>
      <c r="C78" s="553"/>
      <c r="D78" s="553"/>
      <c r="E78" s="553"/>
      <c r="F78" s="553"/>
      <c r="G78" s="553"/>
      <c r="H78" s="553"/>
      <c r="I78" s="376"/>
      <c r="J78" s="375"/>
      <c r="K78" s="375"/>
      <c r="L78" s="553" t="s">
        <v>480</v>
      </c>
      <c r="M78" s="553"/>
      <c r="N78" s="553"/>
      <c r="O78" s="553"/>
      <c r="P78" s="553"/>
      <c r="Q78" s="553"/>
      <c r="R78" s="553"/>
      <c r="S78" s="374"/>
      <c r="T78" s="374"/>
      <c r="U78" s="374"/>
      <c r="V78" s="374"/>
      <c r="W78" s="374"/>
      <c r="X78" s="374"/>
      <c r="Y78" s="374"/>
      <c r="Z78" s="374"/>
      <c r="AA78" s="374"/>
      <c r="AB78" s="424"/>
    </row>
    <row r="79" spans="2:28" s="4" customFormat="1" ht="30.75" customHeight="1" x14ac:dyDescent="0.2">
      <c r="B79" s="404">
        <v>1</v>
      </c>
      <c r="C79" s="1" t="s">
        <v>481</v>
      </c>
      <c r="D79" s="80"/>
      <c r="E79" s="80"/>
      <c r="F79" s="397"/>
      <c r="G79" s="2">
        <v>1945</v>
      </c>
      <c r="H79" s="74">
        <v>531520.72000000009</v>
      </c>
      <c r="I79" s="260" t="s">
        <v>106</v>
      </c>
      <c r="J79" s="73" t="s">
        <v>482</v>
      </c>
      <c r="K79" s="1" t="s">
        <v>483</v>
      </c>
      <c r="L79" s="80" t="s">
        <v>368</v>
      </c>
      <c r="M79" s="80" t="s">
        <v>484</v>
      </c>
      <c r="N79" s="80" t="s">
        <v>485</v>
      </c>
      <c r="O79" s="80" t="s">
        <v>285</v>
      </c>
      <c r="P79" s="80" t="s">
        <v>438</v>
      </c>
      <c r="Q79" s="80" t="s">
        <v>438</v>
      </c>
      <c r="R79" s="80" t="s">
        <v>438</v>
      </c>
      <c r="S79" s="80" t="s">
        <v>154</v>
      </c>
      <c r="T79" s="80" t="s">
        <v>312</v>
      </c>
      <c r="U79" s="80" t="s">
        <v>438</v>
      </c>
      <c r="V79" s="38"/>
      <c r="W79" s="38">
        <v>142.27000000000001</v>
      </c>
      <c r="X79" s="38"/>
      <c r="Y79" s="38"/>
      <c r="Z79" s="38"/>
      <c r="AA79" s="38"/>
      <c r="AB79" s="384"/>
    </row>
    <row r="80" spans="2:28" s="258" customFormat="1" ht="14.25" x14ac:dyDescent="0.2">
      <c r="B80" s="404">
        <v>2</v>
      </c>
      <c r="C80" s="1" t="s">
        <v>352</v>
      </c>
      <c r="D80" s="2"/>
      <c r="E80" s="2"/>
      <c r="F80" s="2"/>
      <c r="G80" s="2">
        <v>1985</v>
      </c>
      <c r="H80" s="74">
        <v>531.29999999999995</v>
      </c>
      <c r="I80" s="261" t="s">
        <v>110</v>
      </c>
      <c r="J80" s="73"/>
      <c r="K80" s="1" t="s">
        <v>483</v>
      </c>
      <c r="L80" s="2" t="s">
        <v>486</v>
      </c>
      <c r="M80" s="2" t="s">
        <v>363</v>
      </c>
      <c r="N80" s="2" t="s">
        <v>367</v>
      </c>
      <c r="O80" s="2" t="s">
        <v>312</v>
      </c>
      <c r="P80" s="2" t="s">
        <v>438</v>
      </c>
      <c r="Q80" s="2" t="s">
        <v>312</v>
      </c>
      <c r="R80" s="2" t="s">
        <v>312</v>
      </c>
      <c r="S80" s="2" t="s">
        <v>438</v>
      </c>
      <c r="T80" s="2" t="s">
        <v>312</v>
      </c>
      <c r="U80" s="2" t="s">
        <v>312</v>
      </c>
      <c r="V80" s="85"/>
      <c r="W80" s="386"/>
      <c r="X80" s="85"/>
      <c r="Y80" s="85"/>
      <c r="Z80" s="85"/>
      <c r="AA80" s="85"/>
      <c r="AB80" s="425"/>
    </row>
    <row r="81" spans="2:28" s="4" customFormat="1" ht="15.75" customHeight="1" x14ac:dyDescent="0.2">
      <c r="B81" s="337"/>
      <c r="C81" s="556" t="s">
        <v>0</v>
      </c>
      <c r="D81" s="556"/>
      <c r="E81" s="392"/>
      <c r="F81" s="379"/>
      <c r="G81" s="338"/>
      <c r="H81" s="416">
        <f>SUM(H79:H80)</f>
        <v>532052.02000000014</v>
      </c>
      <c r="I81" s="38"/>
      <c r="J81" s="66"/>
      <c r="K81" s="66"/>
      <c r="L81" s="38"/>
      <c r="M81" s="38"/>
      <c r="N81" s="38"/>
      <c r="O81" s="66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4"/>
    </row>
    <row r="82" spans="2:28" s="4" customFormat="1" ht="17.25" customHeight="1" x14ac:dyDescent="0.2">
      <c r="B82" s="554" t="s">
        <v>502</v>
      </c>
      <c r="C82" s="553"/>
      <c r="D82" s="553"/>
      <c r="E82" s="553"/>
      <c r="F82" s="553"/>
      <c r="G82" s="553"/>
      <c r="H82" s="553"/>
      <c r="I82" s="376"/>
      <c r="J82" s="375"/>
      <c r="K82" s="375"/>
      <c r="L82" s="553" t="s">
        <v>502</v>
      </c>
      <c r="M82" s="553"/>
      <c r="N82" s="553"/>
      <c r="O82" s="553"/>
      <c r="P82" s="553"/>
      <c r="Q82" s="553"/>
      <c r="R82" s="553"/>
      <c r="S82" s="374"/>
      <c r="T82" s="374"/>
      <c r="U82" s="374"/>
      <c r="V82" s="374"/>
      <c r="W82" s="374"/>
      <c r="X82" s="374"/>
      <c r="Y82" s="374"/>
      <c r="Z82" s="374"/>
      <c r="AA82" s="374"/>
      <c r="AB82" s="424"/>
    </row>
    <row r="83" spans="2:28" s="4" customFormat="1" ht="21" customHeight="1" x14ac:dyDescent="0.2">
      <c r="B83" s="404">
        <v>1</v>
      </c>
      <c r="C83" s="1" t="s">
        <v>500</v>
      </c>
      <c r="D83" s="80"/>
      <c r="E83" s="80" t="s">
        <v>156</v>
      </c>
      <c r="F83" s="80" t="s">
        <v>141</v>
      </c>
      <c r="G83" s="80"/>
      <c r="H83" s="74">
        <v>708397.2</v>
      </c>
      <c r="I83" s="260" t="s">
        <v>106</v>
      </c>
      <c r="J83" s="256"/>
      <c r="K83" s="64" t="s">
        <v>501</v>
      </c>
      <c r="L83" s="38"/>
      <c r="M83" s="38"/>
      <c r="N83" s="38"/>
      <c r="O83" s="66"/>
      <c r="P83" s="38"/>
      <c r="Q83" s="38"/>
      <c r="R83" s="38"/>
      <c r="S83" s="38"/>
      <c r="T83" s="38"/>
      <c r="U83" s="38"/>
      <c r="V83" s="38"/>
      <c r="W83" s="118"/>
      <c r="X83" s="38"/>
      <c r="Y83" s="38"/>
      <c r="Z83" s="38"/>
      <c r="AA83" s="38"/>
      <c r="AB83" s="384"/>
    </row>
    <row r="84" spans="2:28" s="4" customFormat="1" ht="12.75" customHeight="1" x14ac:dyDescent="0.2">
      <c r="B84" s="337"/>
      <c r="C84" s="556" t="s">
        <v>0</v>
      </c>
      <c r="D84" s="556"/>
      <c r="E84" s="392"/>
      <c r="F84" s="392"/>
      <c r="G84" s="338"/>
      <c r="H84" s="416">
        <f>SUM(H83)</f>
        <v>708397.2</v>
      </c>
      <c r="I84" s="38"/>
      <c r="J84" s="66"/>
      <c r="K84" s="66"/>
      <c r="L84" s="38"/>
      <c r="M84" s="38"/>
      <c r="N84" s="38"/>
      <c r="O84" s="66"/>
      <c r="P84" s="38"/>
      <c r="Q84" s="38"/>
      <c r="R84" s="38"/>
      <c r="S84" s="38"/>
      <c r="T84" s="38"/>
      <c r="U84" s="38"/>
      <c r="V84" s="38"/>
      <c r="W84" s="38">
        <v>187.2</v>
      </c>
      <c r="X84" s="38"/>
      <c r="Y84" s="38"/>
      <c r="Z84" s="38"/>
      <c r="AA84" s="38"/>
      <c r="AB84" s="384"/>
    </row>
    <row r="85" spans="2:28" s="4" customFormat="1" ht="18" customHeight="1" x14ac:dyDescent="0.2">
      <c r="B85" s="554" t="s">
        <v>697</v>
      </c>
      <c r="C85" s="553"/>
      <c r="D85" s="553"/>
      <c r="E85" s="553"/>
      <c r="F85" s="553"/>
      <c r="G85" s="553"/>
      <c r="H85" s="553"/>
      <c r="I85" s="376"/>
      <c r="J85" s="375"/>
      <c r="K85" s="375"/>
      <c r="L85" s="553" t="s">
        <v>697</v>
      </c>
      <c r="M85" s="553"/>
      <c r="N85" s="553"/>
      <c r="O85" s="553"/>
      <c r="P85" s="553"/>
      <c r="Q85" s="553"/>
      <c r="R85" s="553"/>
      <c r="S85" s="374"/>
      <c r="T85" s="374"/>
      <c r="U85" s="374"/>
      <c r="V85" s="374"/>
      <c r="W85" s="374"/>
      <c r="X85" s="374"/>
      <c r="Y85" s="374"/>
      <c r="Z85" s="374"/>
      <c r="AA85" s="374"/>
      <c r="AB85" s="424"/>
    </row>
    <row r="86" spans="2:28" s="4" customFormat="1" ht="38.25" x14ac:dyDescent="0.2">
      <c r="B86" s="298">
        <v>1</v>
      </c>
      <c r="C86" s="1" t="s">
        <v>694</v>
      </c>
      <c r="D86" s="80"/>
      <c r="E86" s="80"/>
      <c r="F86" s="80"/>
      <c r="G86" s="118"/>
      <c r="H86" s="74">
        <v>724970.8</v>
      </c>
      <c r="I86" s="260" t="s">
        <v>106</v>
      </c>
      <c r="J86" s="73" t="s">
        <v>695</v>
      </c>
      <c r="K86" s="1" t="s">
        <v>696</v>
      </c>
      <c r="L86" s="38"/>
      <c r="M86" s="38"/>
      <c r="N86" s="38" t="s">
        <v>873</v>
      </c>
      <c r="O86" s="66"/>
      <c r="P86" s="38"/>
      <c r="Q86" s="38"/>
      <c r="R86" s="38"/>
      <c r="S86" s="38"/>
      <c r="T86" s="38"/>
      <c r="U86" s="38"/>
      <c r="V86" s="38">
        <v>194.05</v>
      </c>
      <c r="W86" s="38">
        <v>194.05</v>
      </c>
      <c r="X86" s="38"/>
      <c r="Y86" s="38">
        <v>1</v>
      </c>
      <c r="Z86" s="38" t="s">
        <v>156</v>
      </c>
      <c r="AA86" s="38" t="s">
        <v>156</v>
      </c>
      <c r="AB86" s="384" t="s">
        <v>141</v>
      </c>
    </row>
    <row r="87" spans="2:28" s="4" customFormat="1" ht="12" customHeight="1" x14ac:dyDescent="0.2">
      <c r="B87" s="555" t="s">
        <v>22</v>
      </c>
      <c r="C87" s="556"/>
      <c r="D87" s="556"/>
      <c r="E87" s="392"/>
      <c r="F87" s="378"/>
      <c r="G87" s="333"/>
      <c r="H87" s="417">
        <f>SUM(H86)</f>
        <v>724970.8</v>
      </c>
      <c r="I87" s="38"/>
      <c r="J87" s="66"/>
      <c r="K87" s="66"/>
      <c r="L87" s="38"/>
      <c r="M87" s="38"/>
      <c r="N87" s="38"/>
      <c r="O87" s="66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4"/>
    </row>
    <row r="88" spans="2:28" s="4" customFormat="1" ht="18" customHeight="1" x14ac:dyDescent="0.2">
      <c r="B88" s="554" t="s">
        <v>609</v>
      </c>
      <c r="C88" s="553"/>
      <c r="D88" s="553"/>
      <c r="E88" s="553"/>
      <c r="F88" s="553"/>
      <c r="G88" s="553"/>
      <c r="H88" s="553"/>
      <c r="I88" s="376"/>
      <c r="J88" s="375"/>
      <c r="K88" s="375"/>
      <c r="L88" s="553" t="s">
        <v>609</v>
      </c>
      <c r="M88" s="553"/>
      <c r="N88" s="553"/>
      <c r="O88" s="553"/>
      <c r="P88" s="553"/>
      <c r="Q88" s="553"/>
      <c r="R88" s="553"/>
      <c r="S88" s="374"/>
      <c r="T88" s="374"/>
      <c r="U88" s="374"/>
      <c r="V88" s="374"/>
      <c r="W88" s="374"/>
      <c r="X88" s="374"/>
      <c r="Y88" s="374"/>
      <c r="Z88" s="374"/>
      <c r="AA88" s="374"/>
      <c r="AB88" s="424"/>
    </row>
    <row r="89" spans="2:28" s="4" customFormat="1" ht="65.25" customHeight="1" x14ac:dyDescent="0.2">
      <c r="B89" s="405">
        <v>1</v>
      </c>
      <c r="C89" s="263" t="s">
        <v>516</v>
      </c>
      <c r="D89" s="398"/>
      <c r="E89" s="398"/>
      <c r="F89" s="398"/>
      <c r="G89" s="264"/>
      <c r="H89" s="270">
        <v>2663543.84</v>
      </c>
      <c r="I89" s="412" t="s">
        <v>106</v>
      </c>
      <c r="J89" s="263" t="s">
        <v>517</v>
      </c>
      <c r="K89" s="263" t="s">
        <v>518</v>
      </c>
      <c r="L89" s="398"/>
      <c r="M89" s="398"/>
      <c r="N89" s="398"/>
      <c r="O89" s="262"/>
      <c r="P89" s="398"/>
      <c r="Q89" s="398"/>
      <c r="R89" s="398"/>
      <c r="S89" s="398"/>
      <c r="T89" s="398"/>
      <c r="U89" s="398"/>
      <c r="V89" s="410"/>
      <c r="W89" s="410"/>
      <c r="X89" s="410"/>
      <c r="Y89" s="410"/>
      <c r="Z89" s="407"/>
      <c r="AA89" s="407"/>
      <c r="AB89" s="426"/>
    </row>
    <row r="90" spans="2:28" s="4" customFormat="1" ht="34.5" customHeight="1" x14ac:dyDescent="0.2">
      <c r="B90" s="406">
        <v>2</v>
      </c>
      <c r="C90" s="263" t="s">
        <v>519</v>
      </c>
      <c r="D90" s="265"/>
      <c r="E90" s="265"/>
      <c r="F90" s="265"/>
      <c r="G90" s="264"/>
      <c r="H90" s="270">
        <v>2330778.3199999998</v>
      </c>
      <c r="I90" s="412" t="s">
        <v>106</v>
      </c>
      <c r="J90" s="263" t="s">
        <v>520</v>
      </c>
      <c r="K90" s="263" t="s">
        <v>518</v>
      </c>
      <c r="L90" s="265"/>
      <c r="M90" s="265"/>
      <c r="N90" s="265"/>
      <c r="O90" s="263"/>
      <c r="P90" s="265"/>
      <c r="Q90" s="265"/>
      <c r="R90" s="265"/>
      <c r="S90" s="265"/>
      <c r="T90" s="265"/>
      <c r="U90" s="265"/>
      <c r="V90" s="411"/>
      <c r="W90" s="411"/>
      <c r="X90" s="411"/>
      <c r="Y90" s="411"/>
      <c r="Z90" s="408"/>
      <c r="AA90" s="408"/>
      <c r="AB90" s="427"/>
    </row>
    <row r="91" spans="2:28" s="4" customFormat="1" ht="34.5" customHeight="1" x14ac:dyDescent="0.2">
      <c r="B91" s="405">
        <v>3</v>
      </c>
      <c r="C91" s="263" t="s">
        <v>521</v>
      </c>
      <c r="D91" s="265"/>
      <c r="E91" s="265"/>
      <c r="F91" s="265"/>
      <c r="G91" s="264"/>
      <c r="H91" s="270">
        <v>1270987.2</v>
      </c>
      <c r="I91" s="412" t="s">
        <v>106</v>
      </c>
      <c r="J91" s="263" t="s">
        <v>522</v>
      </c>
      <c r="K91" s="263" t="s">
        <v>518</v>
      </c>
      <c r="L91" s="265"/>
      <c r="M91" s="265"/>
      <c r="N91" s="265"/>
      <c r="O91" s="263"/>
      <c r="P91" s="265"/>
      <c r="Q91" s="265"/>
      <c r="R91" s="265"/>
      <c r="S91" s="265"/>
      <c r="T91" s="265"/>
      <c r="U91" s="265"/>
      <c r="V91" s="411"/>
      <c r="W91" s="411"/>
      <c r="X91" s="411"/>
      <c r="Y91" s="411"/>
      <c r="Z91" s="408"/>
      <c r="AA91" s="408"/>
      <c r="AB91" s="427"/>
    </row>
    <row r="92" spans="2:28" s="4" customFormat="1" ht="34.5" customHeight="1" x14ac:dyDescent="0.2">
      <c r="B92" s="406">
        <v>4</v>
      </c>
      <c r="C92" s="263" t="s">
        <v>523</v>
      </c>
      <c r="D92" s="265"/>
      <c r="E92" s="265"/>
      <c r="F92" s="265"/>
      <c r="G92" s="265">
        <v>2001</v>
      </c>
      <c r="H92" s="270">
        <v>419253.92</v>
      </c>
      <c r="I92" s="412" t="s">
        <v>106</v>
      </c>
      <c r="J92" s="263"/>
      <c r="K92" s="263" t="s">
        <v>113</v>
      </c>
      <c r="L92" s="265"/>
      <c r="M92" s="265"/>
      <c r="N92" s="265"/>
      <c r="O92" s="263"/>
      <c r="P92" s="265"/>
      <c r="Q92" s="265"/>
      <c r="R92" s="265"/>
      <c r="S92" s="265"/>
      <c r="T92" s="265"/>
      <c r="U92" s="265"/>
      <c r="V92" s="411"/>
      <c r="W92" s="411"/>
      <c r="X92" s="411"/>
      <c r="Y92" s="411"/>
      <c r="Z92" s="408"/>
      <c r="AA92" s="408"/>
      <c r="AB92" s="427"/>
    </row>
    <row r="93" spans="2:28" s="4" customFormat="1" ht="34.5" customHeight="1" x14ac:dyDescent="0.2">
      <c r="B93" s="405">
        <v>5</v>
      </c>
      <c r="C93" s="263" t="s">
        <v>524</v>
      </c>
      <c r="D93" s="265"/>
      <c r="E93" s="265"/>
      <c r="F93" s="265"/>
      <c r="G93" s="265">
        <v>1983</v>
      </c>
      <c r="H93" s="270">
        <v>420325</v>
      </c>
      <c r="I93" s="412" t="s">
        <v>106</v>
      </c>
      <c r="J93" s="263" t="s">
        <v>840</v>
      </c>
      <c r="K93" s="263" t="s">
        <v>114</v>
      </c>
      <c r="L93" s="265" t="s">
        <v>841</v>
      </c>
      <c r="M93" s="265" t="s">
        <v>152</v>
      </c>
      <c r="N93" s="265" t="s">
        <v>842</v>
      </c>
      <c r="O93" s="263" t="s">
        <v>307</v>
      </c>
      <c r="P93" s="265" t="s">
        <v>438</v>
      </c>
      <c r="Q93" s="265" t="s">
        <v>438</v>
      </c>
      <c r="R93" s="265" t="s">
        <v>438</v>
      </c>
      <c r="S93" s="265" t="s">
        <v>438</v>
      </c>
      <c r="T93" s="265" t="s">
        <v>843</v>
      </c>
      <c r="U93" s="265" t="s">
        <v>438</v>
      </c>
      <c r="V93" s="411">
        <v>274.77</v>
      </c>
      <c r="W93" s="411">
        <v>168.13</v>
      </c>
      <c r="X93" s="411">
        <v>1016.65</v>
      </c>
      <c r="Y93" s="411">
        <v>1</v>
      </c>
      <c r="Z93" s="408" t="s">
        <v>141</v>
      </c>
      <c r="AA93" s="408" t="s">
        <v>156</v>
      </c>
      <c r="AB93" s="427" t="s">
        <v>141</v>
      </c>
    </row>
    <row r="94" spans="2:28" s="4" customFormat="1" ht="51.75" customHeight="1" x14ac:dyDescent="0.2">
      <c r="B94" s="406">
        <v>6</v>
      </c>
      <c r="C94" s="263" t="s">
        <v>524</v>
      </c>
      <c r="D94" s="265"/>
      <c r="E94" s="265"/>
      <c r="F94" s="265"/>
      <c r="G94" s="265"/>
      <c r="H94" s="270">
        <v>309400</v>
      </c>
      <c r="I94" s="412" t="s">
        <v>106</v>
      </c>
      <c r="J94" s="263" t="s">
        <v>840</v>
      </c>
      <c r="K94" s="263" t="s">
        <v>525</v>
      </c>
      <c r="L94" s="265" t="s">
        <v>844</v>
      </c>
      <c r="M94" s="265" t="s">
        <v>845</v>
      </c>
      <c r="N94" s="265" t="s">
        <v>846</v>
      </c>
      <c r="O94" s="263" t="s">
        <v>141</v>
      </c>
      <c r="P94" s="265" t="s">
        <v>154</v>
      </c>
      <c r="Q94" s="265" t="s">
        <v>154</v>
      </c>
      <c r="R94" s="265" t="s">
        <v>438</v>
      </c>
      <c r="S94" s="265" t="s">
        <v>154</v>
      </c>
      <c r="T94" s="265" t="s">
        <v>843</v>
      </c>
      <c r="U94" s="265" t="s">
        <v>154</v>
      </c>
      <c r="V94" s="411">
        <v>202.91</v>
      </c>
      <c r="W94" s="411"/>
      <c r="X94" s="411"/>
      <c r="Y94" s="411">
        <v>3</v>
      </c>
      <c r="Z94" s="408" t="s">
        <v>156</v>
      </c>
      <c r="AA94" s="408" t="s">
        <v>156</v>
      </c>
      <c r="AB94" s="427" t="s">
        <v>141</v>
      </c>
    </row>
    <row r="95" spans="2:28" s="4" customFormat="1" ht="36" customHeight="1" x14ac:dyDescent="0.2">
      <c r="B95" s="405">
        <v>7</v>
      </c>
      <c r="C95" s="263" t="s">
        <v>524</v>
      </c>
      <c r="D95" s="265"/>
      <c r="E95" s="265"/>
      <c r="F95" s="265"/>
      <c r="G95" s="265">
        <v>1983</v>
      </c>
      <c r="H95" s="270">
        <v>530925</v>
      </c>
      <c r="I95" s="412" t="s">
        <v>106</v>
      </c>
      <c r="J95" s="263" t="s">
        <v>840</v>
      </c>
      <c r="K95" s="263" t="s">
        <v>526</v>
      </c>
      <c r="L95" s="265" t="s">
        <v>841</v>
      </c>
      <c r="M95" s="265" t="s">
        <v>152</v>
      </c>
      <c r="N95" s="265" t="s">
        <v>847</v>
      </c>
      <c r="O95" s="263" t="s">
        <v>141</v>
      </c>
      <c r="P95" s="265" t="s">
        <v>438</v>
      </c>
      <c r="Q95" s="265" t="s">
        <v>438</v>
      </c>
      <c r="R95" s="265" t="s">
        <v>438</v>
      </c>
      <c r="S95" s="265" t="s">
        <v>438</v>
      </c>
      <c r="T95" s="265" t="s">
        <v>438</v>
      </c>
      <c r="U95" s="265" t="s">
        <v>438</v>
      </c>
      <c r="V95" s="411">
        <v>203.55</v>
      </c>
      <c r="W95" s="411">
        <v>212.37</v>
      </c>
      <c r="X95" s="411"/>
      <c r="Y95" s="411">
        <v>2</v>
      </c>
      <c r="Z95" s="408" t="s">
        <v>141</v>
      </c>
      <c r="AA95" s="408" t="s">
        <v>156</v>
      </c>
      <c r="AB95" s="427" t="s">
        <v>141</v>
      </c>
    </row>
    <row r="96" spans="2:28" s="4" customFormat="1" ht="42" customHeight="1" x14ac:dyDescent="0.2">
      <c r="B96" s="406">
        <v>8</v>
      </c>
      <c r="C96" s="263" t="s">
        <v>524</v>
      </c>
      <c r="D96" s="265"/>
      <c r="E96" s="265"/>
      <c r="F96" s="265"/>
      <c r="G96" s="265">
        <v>1983</v>
      </c>
      <c r="H96" s="270">
        <v>541450</v>
      </c>
      <c r="I96" s="412" t="s">
        <v>106</v>
      </c>
      <c r="J96" s="263" t="s">
        <v>840</v>
      </c>
      <c r="K96" s="263" t="s">
        <v>115</v>
      </c>
      <c r="L96" s="265" t="s">
        <v>841</v>
      </c>
      <c r="M96" s="265" t="s">
        <v>848</v>
      </c>
      <c r="N96" s="265" t="s">
        <v>849</v>
      </c>
      <c r="O96" s="263" t="s">
        <v>307</v>
      </c>
      <c r="P96" s="265" t="s">
        <v>151</v>
      </c>
      <c r="Q96" s="265" t="s">
        <v>151</v>
      </c>
      <c r="R96" s="265" t="s">
        <v>151</v>
      </c>
      <c r="S96" s="265" t="s">
        <v>151</v>
      </c>
      <c r="T96" s="265" t="s">
        <v>843</v>
      </c>
      <c r="U96" s="265" t="s">
        <v>151</v>
      </c>
      <c r="V96" s="411"/>
      <c r="W96" s="411"/>
      <c r="X96" s="411"/>
      <c r="Y96" s="411">
        <v>1</v>
      </c>
      <c r="Z96" s="408" t="s">
        <v>156</v>
      </c>
      <c r="AA96" s="408" t="s">
        <v>404</v>
      </c>
      <c r="AB96" s="427" t="s">
        <v>141</v>
      </c>
    </row>
    <row r="97" spans="2:28" s="4" customFormat="1" ht="42" customHeight="1" x14ac:dyDescent="0.2">
      <c r="B97" s="405">
        <v>9</v>
      </c>
      <c r="C97" s="263" t="s">
        <v>524</v>
      </c>
      <c r="D97" s="265"/>
      <c r="E97" s="265"/>
      <c r="F97" s="265"/>
      <c r="G97" s="265">
        <v>1983</v>
      </c>
      <c r="H97" s="270">
        <v>372600</v>
      </c>
      <c r="I97" s="412" t="s">
        <v>106</v>
      </c>
      <c r="J97" s="263" t="s">
        <v>840</v>
      </c>
      <c r="K97" s="263" t="s">
        <v>527</v>
      </c>
      <c r="L97" s="265" t="s">
        <v>841</v>
      </c>
      <c r="M97" s="265" t="s">
        <v>152</v>
      </c>
      <c r="N97" s="265" t="s">
        <v>842</v>
      </c>
      <c r="O97" s="263" t="s">
        <v>307</v>
      </c>
      <c r="P97" s="265" t="s">
        <v>438</v>
      </c>
      <c r="Q97" s="265" t="s">
        <v>438</v>
      </c>
      <c r="R97" s="265" t="s">
        <v>438</v>
      </c>
      <c r="S97" s="265" t="s">
        <v>438</v>
      </c>
      <c r="T97" s="265" t="s">
        <v>843</v>
      </c>
      <c r="U97" s="265" t="s">
        <v>438</v>
      </c>
      <c r="V97" s="411"/>
      <c r="W97" s="411">
        <v>149.04</v>
      </c>
      <c r="X97" s="411"/>
      <c r="Y97" s="411">
        <v>1</v>
      </c>
      <c r="Z97" s="408" t="s">
        <v>141</v>
      </c>
      <c r="AA97" s="408" t="s">
        <v>156</v>
      </c>
      <c r="AB97" s="427" t="s">
        <v>141</v>
      </c>
    </row>
    <row r="98" spans="2:28" s="4" customFormat="1" ht="42" customHeight="1" x14ac:dyDescent="0.2">
      <c r="B98" s="406">
        <v>10</v>
      </c>
      <c r="C98" s="263" t="s">
        <v>524</v>
      </c>
      <c r="D98" s="265"/>
      <c r="E98" s="265"/>
      <c r="F98" s="265"/>
      <c r="G98" s="265">
        <v>1983</v>
      </c>
      <c r="H98" s="270">
        <v>500950</v>
      </c>
      <c r="I98" s="412" t="s">
        <v>106</v>
      </c>
      <c r="J98" s="263" t="s">
        <v>840</v>
      </c>
      <c r="K98" s="263" t="s">
        <v>137</v>
      </c>
      <c r="L98" s="265" t="s">
        <v>841</v>
      </c>
      <c r="M98" s="265" t="s">
        <v>152</v>
      </c>
      <c r="N98" s="265" t="s">
        <v>850</v>
      </c>
      <c r="O98" s="263" t="s">
        <v>307</v>
      </c>
      <c r="P98" s="265" t="s">
        <v>151</v>
      </c>
      <c r="Q98" s="265" t="s">
        <v>151</v>
      </c>
      <c r="R98" s="265" t="s">
        <v>151</v>
      </c>
      <c r="S98" s="265" t="s">
        <v>151</v>
      </c>
      <c r="T98" s="265" t="s">
        <v>843</v>
      </c>
      <c r="U98" s="265" t="s">
        <v>151</v>
      </c>
      <c r="V98" s="411"/>
      <c r="W98" s="411">
        <v>200.38</v>
      </c>
      <c r="X98" s="411"/>
      <c r="Y98" s="411">
        <v>1</v>
      </c>
      <c r="Z98" s="408" t="s">
        <v>156</v>
      </c>
      <c r="AA98" s="408" t="s">
        <v>156</v>
      </c>
      <c r="AB98" s="427" t="s">
        <v>141</v>
      </c>
    </row>
    <row r="99" spans="2:28" s="4" customFormat="1" ht="42" customHeight="1" x14ac:dyDescent="0.2">
      <c r="B99" s="405">
        <v>11</v>
      </c>
      <c r="C99" s="263" t="s">
        <v>524</v>
      </c>
      <c r="D99" s="265"/>
      <c r="E99" s="265"/>
      <c r="F99" s="265"/>
      <c r="G99" s="265">
        <v>1985</v>
      </c>
      <c r="H99" s="270">
        <v>492500</v>
      </c>
      <c r="I99" s="412" t="s">
        <v>106</v>
      </c>
      <c r="J99" s="263" t="s">
        <v>851</v>
      </c>
      <c r="K99" s="263" t="s">
        <v>528</v>
      </c>
      <c r="L99" s="265" t="s">
        <v>841</v>
      </c>
      <c r="M99" s="265" t="s">
        <v>152</v>
      </c>
      <c r="N99" s="265" t="s">
        <v>852</v>
      </c>
      <c r="O99" s="263" t="s">
        <v>307</v>
      </c>
      <c r="P99" s="265" t="s">
        <v>438</v>
      </c>
      <c r="Q99" s="265" t="s">
        <v>438</v>
      </c>
      <c r="R99" s="265" t="s">
        <v>438</v>
      </c>
      <c r="S99" s="265" t="s">
        <v>438</v>
      </c>
      <c r="T99" s="265" t="s">
        <v>843</v>
      </c>
      <c r="U99" s="265" t="s">
        <v>438</v>
      </c>
      <c r="V99" s="411">
        <v>227.77</v>
      </c>
      <c r="W99" s="411">
        <v>197</v>
      </c>
      <c r="X99" s="411"/>
      <c r="Y99" s="411">
        <v>1</v>
      </c>
      <c r="Z99" s="408" t="s">
        <v>141</v>
      </c>
      <c r="AA99" s="408" t="s">
        <v>156</v>
      </c>
      <c r="AB99" s="427" t="s">
        <v>141</v>
      </c>
    </row>
    <row r="100" spans="2:28" s="4" customFormat="1" ht="42" customHeight="1" x14ac:dyDescent="0.2">
      <c r="B100" s="406">
        <v>12</v>
      </c>
      <c r="C100" s="263" t="s">
        <v>524</v>
      </c>
      <c r="D100" s="265"/>
      <c r="E100" s="265"/>
      <c r="F100" s="265"/>
      <c r="G100" s="265">
        <v>1983</v>
      </c>
      <c r="H100" s="270">
        <v>360875</v>
      </c>
      <c r="I100" s="412" t="s">
        <v>106</v>
      </c>
      <c r="J100" s="263" t="s">
        <v>840</v>
      </c>
      <c r="K100" s="263" t="s">
        <v>529</v>
      </c>
      <c r="L100" s="265" t="s">
        <v>841</v>
      </c>
      <c r="M100" s="265" t="s">
        <v>853</v>
      </c>
      <c r="N100" s="265" t="s">
        <v>842</v>
      </c>
      <c r="O100" s="263" t="s">
        <v>307</v>
      </c>
      <c r="P100" s="265" t="s">
        <v>438</v>
      </c>
      <c r="Q100" s="265" t="s">
        <v>854</v>
      </c>
      <c r="R100" s="265" t="s">
        <v>438</v>
      </c>
      <c r="S100" s="265" t="s">
        <v>438</v>
      </c>
      <c r="T100" s="265" t="s">
        <v>843</v>
      </c>
      <c r="U100" s="265" t="s">
        <v>438</v>
      </c>
      <c r="V100" s="411"/>
      <c r="W100" s="411">
        <v>144.35</v>
      </c>
      <c r="X100" s="411"/>
      <c r="Y100" s="411">
        <v>1</v>
      </c>
      <c r="Z100" s="408" t="s">
        <v>141</v>
      </c>
      <c r="AA100" s="408" t="s">
        <v>156</v>
      </c>
      <c r="AB100" s="427" t="s">
        <v>141</v>
      </c>
    </row>
    <row r="101" spans="2:28" s="4" customFormat="1" ht="42" customHeight="1" x14ac:dyDescent="0.2">
      <c r="B101" s="405">
        <v>13</v>
      </c>
      <c r="C101" s="263" t="s">
        <v>524</v>
      </c>
      <c r="D101" s="265"/>
      <c r="E101" s="265"/>
      <c r="F101" s="265"/>
      <c r="G101" s="265">
        <v>1983</v>
      </c>
      <c r="H101" s="270">
        <v>218450</v>
      </c>
      <c r="I101" s="412" t="s">
        <v>106</v>
      </c>
      <c r="J101" s="263" t="s">
        <v>840</v>
      </c>
      <c r="K101" s="263" t="s">
        <v>530</v>
      </c>
      <c r="L101" s="265" t="s">
        <v>841</v>
      </c>
      <c r="M101" s="265" t="s">
        <v>152</v>
      </c>
      <c r="N101" s="265" t="s">
        <v>855</v>
      </c>
      <c r="O101" s="263" t="s">
        <v>141</v>
      </c>
      <c r="P101" s="265" t="s">
        <v>438</v>
      </c>
      <c r="Q101" s="265" t="s">
        <v>438</v>
      </c>
      <c r="R101" s="265" t="s">
        <v>438</v>
      </c>
      <c r="S101" s="265" t="s">
        <v>438</v>
      </c>
      <c r="T101" s="265" t="s">
        <v>843</v>
      </c>
      <c r="U101" s="265" t="s">
        <v>438</v>
      </c>
      <c r="V101" s="411">
        <v>246.96</v>
      </c>
      <c r="W101" s="411">
        <v>87.38</v>
      </c>
      <c r="X101" s="411"/>
      <c r="Y101" s="411">
        <v>3</v>
      </c>
      <c r="Z101" s="408" t="s">
        <v>156</v>
      </c>
      <c r="AA101" s="408" t="s">
        <v>156</v>
      </c>
      <c r="AB101" s="427" t="s">
        <v>141</v>
      </c>
    </row>
    <row r="102" spans="2:28" s="4" customFormat="1" ht="42" customHeight="1" x14ac:dyDescent="0.2">
      <c r="B102" s="406">
        <v>14</v>
      </c>
      <c r="C102" s="263" t="s">
        <v>524</v>
      </c>
      <c r="D102" s="265"/>
      <c r="E102" s="265"/>
      <c r="F102" s="265"/>
      <c r="G102" s="265">
        <v>1983</v>
      </c>
      <c r="H102" s="270">
        <v>545400</v>
      </c>
      <c r="I102" s="412" t="s">
        <v>106</v>
      </c>
      <c r="J102" s="263" t="s">
        <v>840</v>
      </c>
      <c r="K102" s="263" t="s">
        <v>113</v>
      </c>
      <c r="L102" s="265" t="s">
        <v>841</v>
      </c>
      <c r="M102" s="265" t="s">
        <v>152</v>
      </c>
      <c r="N102" s="265" t="s">
        <v>856</v>
      </c>
      <c r="O102" s="263" t="s">
        <v>307</v>
      </c>
      <c r="P102" s="265" t="s">
        <v>154</v>
      </c>
      <c r="Q102" s="265" t="s">
        <v>154</v>
      </c>
      <c r="R102" s="265" t="s">
        <v>857</v>
      </c>
      <c r="S102" s="265" t="s">
        <v>857</v>
      </c>
      <c r="T102" s="265" t="s">
        <v>843</v>
      </c>
      <c r="U102" s="265" t="s">
        <v>154</v>
      </c>
      <c r="V102" s="411"/>
      <c r="W102" s="411"/>
      <c r="X102" s="411"/>
      <c r="Y102" s="411">
        <v>1</v>
      </c>
      <c r="Z102" s="408" t="s">
        <v>141</v>
      </c>
      <c r="AA102" s="408" t="s">
        <v>156</v>
      </c>
      <c r="AB102" s="427" t="s">
        <v>141</v>
      </c>
    </row>
    <row r="103" spans="2:28" s="4" customFormat="1" ht="25.5" customHeight="1" x14ac:dyDescent="0.2">
      <c r="B103" s="405">
        <v>15</v>
      </c>
      <c r="C103" s="263" t="s">
        <v>524</v>
      </c>
      <c r="D103" s="265"/>
      <c r="E103" s="265"/>
      <c r="F103" s="265"/>
      <c r="G103" s="265">
        <v>1983</v>
      </c>
      <c r="H103" s="270">
        <v>393350</v>
      </c>
      <c r="I103" s="412" t="s">
        <v>106</v>
      </c>
      <c r="J103" s="263" t="s">
        <v>840</v>
      </c>
      <c r="K103" s="263" t="s">
        <v>118</v>
      </c>
      <c r="L103" s="265"/>
      <c r="M103" s="265"/>
      <c r="N103" s="265"/>
      <c r="O103" s="263"/>
      <c r="P103" s="265"/>
      <c r="Q103" s="265"/>
      <c r="R103" s="265"/>
      <c r="S103" s="265"/>
      <c r="T103" s="265"/>
      <c r="U103" s="265"/>
      <c r="V103" s="411"/>
      <c r="W103" s="411"/>
      <c r="X103" s="411"/>
      <c r="Y103" s="411"/>
      <c r="Z103" s="408"/>
      <c r="AA103" s="408"/>
      <c r="AB103" s="427"/>
    </row>
    <row r="104" spans="2:28" s="4" customFormat="1" ht="25.5" customHeight="1" x14ac:dyDescent="0.2">
      <c r="B104" s="406">
        <v>16</v>
      </c>
      <c r="C104" s="263" t="s">
        <v>524</v>
      </c>
      <c r="D104" s="265"/>
      <c r="E104" s="265"/>
      <c r="F104" s="265"/>
      <c r="G104" s="265">
        <v>1983</v>
      </c>
      <c r="H104" s="270">
        <v>485575</v>
      </c>
      <c r="I104" s="412" t="s">
        <v>106</v>
      </c>
      <c r="J104" s="263" t="s">
        <v>840</v>
      </c>
      <c r="K104" s="263" t="s">
        <v>531</v>
      </c>
      <c r="L104" s="265" t="s">
        <v>841</v>
      </c>
      <c r="M104" s="265" t="s">
        <v>152</v>
      </c>
      <c r="N104" s="265" t="s">
        <v>856</v>
      </c>
      <c r="O104" s="263" t="s">
        <v>307</v>
      </c>
      <c r="P104" s="265" t="s">
        <v>154</v>
      </c>
      <c r="Q104" s="265" t="s">
        <v>438</v>
      </c>
      <c r="R104" s="265" t="s">
        <v>438</v>
      </c>
      <c r="S104" s="265" t="s">
        <v>438</v>
      </c>
      <c r="T104" s="265" t="s">
        <v>843</v>
      </c>
      <c r="U104" s="265" t="s">
        <v>438</v>
      </c>
      <c r="V104" s="411"/>
      <c r="W104" s="411"/>
      <c r="X104" s="411"/>
      <c r="Y104" s="411">
        <v>1</v>
      </c>
      <c r="Z104" s="408" t="s">
        <v>141</v>
      </c>
      <c r="AA104" s="408" t="s">
        <v>156</v>
      </c>
      <c r="AB104" s="427" t="s">
        <v>141</v>
      </c>
    </row>
    <row r="105" spans="2:28" s="4" customFormat="1" ht="25.5" customHeight="1" x14ac:dyDescent="0.2">
      <c r="B105" s="405">
        <v>17</v>
      </c>
      <c r="C105" s="263" t="s">
        <v>524</v>
      </c>
      <c r="D105" s="265"/>
      <c r="E105" s="265"/>
      <c r="F105" s="265"/>
      <c r="G105" s="265"/>
      <c r="H105" s="270">
        <v>399925</v>
      </c>
      <c r="I105" s="412" t="s">
        <v>106</v>
      </c>
      <c r="J105" s="263" t="s">
        <v>840</v>
      </c>
      <c r="K105" s="263" t="s">
        <v>129</v>
      </c>
      <c r="L105" s="265" t="s">
        <v>841</v>
      </c>
      <c r="M105" s="265" t="s">
        <v>152</v>
      </c>
      <c r="N105" s="265" t="s">
        <v>858</v>
      </c>
      <c r="O105" s="263" t="s">
        <v>141</v>
      </c>
      <c r="P105" s="265" t="s">
        <v>438</v>
      </c>
      <c r="Q105" s="265" t="s">
        <v>438</v>
      </c>
      <c r="R105" s="265" t="s">
        <v>438</v>
      </c>
      <c r="S105" s="265" t="s">
        <v>438</v>
      </c>
      <c r="T105" s="265" t="s">
        <v>843</v>
      </c>
      <c r="U105" s="265" t="s">
        <v>438</v>
      </c>
      <c r="V105" s="411">
        <v>240.93</v>
      </c>
      <c r="W105" s="411">
        <v>159.97</v>
      </c>
      <c r="X105" s="411"/>
      <c r="Y105" s="411">
        <v>2</v>
      </c>
      <c r="Z105" s="408" t="s">
        <v>141</v>
      </c>
      <c r="AA105" s="408" t="s">
        <v>156</v>
      </c>
      <c r="AB105" s="427" t="s">
        <v>141</v>
      </c>
    </row>
    <row r="106" spans="2:28" s="4" customFormat="1" ht="25.5" customHeight="1" x14ac:dyDescent="0.2">
      <c r="B106" s="406">
        <v>18</v>
      </c>
      <c r="C106" s="263" t="s">
        <v>524</v>
      </c>
      <c r="D106" s="265"/>
      <c r="E106" s="265"/>
      <c r="F106" s="265"/>
      <c r="G106" s="265">
        <v>1994</v>
      </c>
      <c r="H106" s="270">
        <v>115575</v>
      </c>
      <c r="I106" s="412" t="s">
        <v>106</v>
      </c>
      <c r="J106" s="263" t="s">
        <v>840</v>
      </c>
      <c r="K106" s="263" t="s">
        <v>532</v>
      </c>
      <c r="L106" s="265" t="s">
        <v>841</v>
      </c>
      <c r="M106" s="265" t="s">
        <v>152</v>
      </c>
      <c r="N106" s="265" t="s">
        <v>859</v>
      </c>
      <c r="O106" s="263" t="s">
        <v>141</v>
      </c>
      <c r="P106" s="265" t="s">
        <v>438</v>
      </c>
      <c r="Q106" s="265" t="s">
        <v>438</v>
      </c>
      <c r="R106" s="265" t="s">
        <v>438</v>
      </c>
      <c r="S106" s="265" t="s">
        <v>438</v>
      </c>
      <c r="T106" s="265" t="s">
        <v>843</v>
      </c>
      <c r="U106" s="265" t="s">
        <v>438</v>
      </c>
      <c r="V106" s="411">
        <v>234.6</v>
      </c>
      <c r="W106" s="411">
        <v>46.23</v>
      </c>
      <c r="X106" s="411"/>
      <c r="Y106" s="411">
        <v>3</v>
      </c>
      <c r="Z106" s="408" t="s">
        <v>156</v>
      </c>
      <c r="AA106" s="408" t="s">
        <v>156</v>
      </c>
      <c r="AB106" s="427" t="s">
        <v>141</v>
      </c>
    </row>
    <row r="107" spans="2:28" s="4" customFormat="1" ht="18" customHeight="1" x14ac:dyDescent="0.2">
      <c r="B107" s="405">
        <v>19</v>
      </c>
      <c r="C107" s="263" t="s">
        <v>524</v>
      </c>
      <c r="D107" s="265"/>
      <c r="E107" s="265"/>
      <c r="F107" s="265"/>
      <c r="G107" s="265">
        <v>2003</v>
      </c>
      <c r="H107" s="270">
        <v>439675</v>
      </c>
      <c r="I107" s="412" t="s">
        <v>106</v>
      </c>
      <c r="J107" s="423" t="s">
        <v>840</v>
      </c>
      <c r="K107" s="263" t="s">
        <v>533</v>
      </c>
      <c r="L107" s="265" t="s">
        <v>841</v>
      </c>
      <c r="M107" s="265"/>
      <c r="N107" s="265"/>
      <c r="O107" s="263" t="s">
        <v>307</v>
      </c>
      <c r="P107" s="265" t="s">
        <v>438</v>
      </c>
      <c r="Q107" s="265" t="s">
        <v>438</v>
      </c>
      <c r="R107" s="265" t="s">
        <v>438</v>
      </c>
      <c r="S107" s="265" t="s">
        <v>438</v>
      </c>
      <c r="T107" s="265" t="s">
        <v>843</v>
      </c>
      <c r="U107" s="265" t="s">
        <v>438</v>
      </c>
      <c r="V107" s="411"/>
      <c r="W107" s="411">
        <v>175.87</v>
      </c>
      <c r="X107" s="411"/>
      <c r="Y107" s="411">
        <v>1</v>
      </c>
      <c r="Z107" s="408" t="s">
        <v>141</v>
      </c>
      <c r="AA107" s="408" t="s">
        <v>156</v>
      </c>
      <c r="AB107" s="427" t="s">
        <v>141</v>
      </c>
    </row>
    <row r="108" spans="2:28" s="4" customFormat="1" ht="18" customHeight="1" x14ac:dyDescent="0.2">
      <c r="B108" s="406">
        <v>20</v>
      </c>
      <c r="C108" s="263" t="s">
        <v>524</v>
      </c>
      <c r="D108" s="265"/>
      <c r="E108" s="265"/>
      <c r="F108" s="265"/>
      <c r="G108" s="265"/>
      <c r="H108" s="270">
        <v>454725</v>
      </c>
      <c r="I108" s="412" t="s">
        <v>106</v>
      </c>
      <c r="J108" s="263" t="s">
        <v>840</v>
      </c>
      <c r="K108" s="263" t="s">
        <v>112</v>
      </c>
      <c r="L108" s="265" t="s">
        <v>841</v>
      </c>
      <c r="M108" s="265"/>
      <c r="N108" s="265"/>
      <c r="O108" s="263" t="s">
        <v>307</v>
      </c>
      <c r="P108" s="265" t="s">
        <v>438</v>
      </c>
      <c r="Q108" s="265" t="s">
        <v>438</v>
      </c>
      <c r="R108" s="265" t="s">
        <v>438</v>
      </c>
      <c r="S108" s="265" t="s">
        <v>438</v>
      </c>
      <c r="T108" s="265" t="s">
        <v>843</v>
      </c>
      <c r="U108" s="265" t="s">
        <v>438</v>
      </c>
      <c r="V108" s="411">
        <v>418.58</v>
      </c>
      <c r="W108" s="411">
        <v>181.89</v>
      </c>
      <c r="X108" s="411"/>
      <c r="Y108" s="411">
        <v>1</v>
      </c>
      <c r="Z108" s="408" t="s">
        <v>141</v>
      </c>
      <c r="AA108" s="408" t="s">
        <v>156</v>
      </c>
      <c r="AB108" s="427" t="s">
        <v>141</v>
      </c>
    </row>
    <row r="109" spans="2:28" s="4" customFormat="1" ht="32.25" customHeight="1" x14ac:dyDescent="0.2">
      <c r="B109" s="405">
        <v>21</v>
      </c>
      <c r="C109" s="263" t="s">
        <v>524</v>
      </c>
      <c r="D109" s="265"/>
      <c r="E109" s="265"/>
      <c r="F109" s="265"/>
      <c r="G109" s="265"/>
      <c r="H109" s="270">
        <v>197400</v>
      </c>
      <c r="I109" s="412" t="s">
        <v>106</v>
      </c>
      <c r="J109" s="263" t="s">
        <v>840</v>
      </c>
      <c r="K109" s="263" t="s">
        <v>123</v>
      </c>
      <c r="L109" s="265" t="s">
        <v>841</v>
      </c>
      <c r="M109" s="265" t="s">
        <v>152</v>
      </c>
      <c r="N109" s="265" t="s">
        <v>856</v>
      </c>
      <c r="O109" s="263" t="s">
        <v>307</v>
      </c>
      <c r="P109" s="265" t="s">
        <v>438</v>
      </c>
      <c r="Q109" s="265" t="s">
        <v>438</v>
      </c>
      <c r="R109" s="265" t="s">
        <v>438</v>
      </c>
      <c r="S109" s="265" t="s">
        <v>438</v>
      </c>
      <c r="T109" s="265" t="s">
        <v>843</v>
      </c>
      <c r="U109" s="265" t="s">
        <v>438</v>
      </c>
      <c r="V109" s="411"/>
      <c r="W109" s="411">
        <v>78.959999999999994</v>
      </c>
      <c r="X109" s="411"/>
      <c r="Y109" s="411">
        <v>2</v>
      </c>
      <c r="Z109" s="408" t="s">
        <v>156</v>
      </c>
      <c r="AA109" s="408" t="s">
        <v>156</v>
      </c>
      <c r="AB109" s="427" t="s">
        <v>141</v>
      </c>
    </row>
    <row r="110" spans="2:28" s="4" customFormat="1" ht="18" customHeight="1" x14ac:dyDescent="0.2">
      <c r="B110" s="406">
        <v>22</v>
      </c>
      <c r="C110" s="263" t="s">
        <v>524</v>
      </c>
      <c r="D110" s="265"/>
      <c r="E110" s="265"/>
      <c r="F110" s="265"/>
      <c r="G110" s="265"/>
      <c r="H110" s="270">
        <v>180950</v>
      </c>
      <c r="I110" s="412" t="s">
        <v>106</v>
      </c>
      <c r="J110" s="271" t="s">
        <v>840</v>
      </c>
      <c r="K110" s="263" t="s">
        <v>534</v>
      </c>
      <c r="L110" s="265"/>
      <c r="M110" s="265"/>
      <c r="N110" s="265"/>
      <c r="O110" s="263"/>
      <c r="P110" s="265"/>
      <c r="Q110" s="265"/>
      <c r="R110" s="265"/>
      <c r="S110" s="265"/>
      <c r="T110" s="265"/>
      <c r="U110" s="265"/>
      <c r="V110" s="411"/>
      <c r="W110" s="411"/>
      <c r="X110" s="411"/>
      <c r="Y110" s="411"/>
      <c r="Z110" s="408"/>
      <c r="AA110" s="408"/>
      <c r="AB110" s="427"/>
    </row>
    <row r="111" spans="2:28" s="4" customFormat="1" ht="18" customHeight="1" x14ac:dyDescent="0.2">
      <c r="B111" s="405">
        <v>23</v>
      </c>
      <c r="C111" s="263" t="s">
        <v>524</v>
      </c>
      <c r="D111" s="265"/>
      <c r="E111" s="265"/>
      <c r="F111" s="265"/>
      <c r="G111" s="265"/>
      <c r="H111" s="270">
        <v>440000</v>
      </c>
      <c r="I111" s="412" t="s">
        <v>106</v>
      </c>
      <c r="J111" s="263" t="s">
        <v>840</v>
      </c>
      <c r="K111" s="263" t="s">
        <v>535</v>
      </c>
      <c r="L111" s="265"/>
      <c r="M111" s="265"/>
      <c r="N111" s="265"/>
      <c r="O111" s="263"/>
      <c r="P111" s="265"/>
      <c r="Q111" s="265"/>
      <c r="R111" s="265"/>
      <c r="S111" s="265"/>
      <c r="T111" s="265"/>
      <c r="U111" s="265"/>
      <c r="V111" s="411"/>
      <c r="W111" s="411"/>
      <c r="X111" s="411"/>
      <c r="Y111" s="411"/>
      <c r="Z111" s="408"/>
      <c r="AA111" s="408"/>
      <c r="AB111" s="427"/>
    </row>
    <row r="112" spans="2:28" s="4" customFormat="1" ht="18" customHeight="1" x14ac:dyDescent="0.2">
      <c r="B112" s="406">
        <v>24</v>
      </c>
      <c r="C112" s="263" t="s">
        <v>524</v>
      </c>
      <c r="D112" s="265"/>
      <c r="E112" s="265"/>
      <c r="F112" s="265"/>
      <c r="G112" s="265" t="s">
        <v>536</v>
      </c>
      <c r="H112" s="270">
        <v>286450</v>
      </c>
      <c r="I112" s="412" t="s">
        <v>106</v>
      </c>
      <c r="J112" s="263" t="s">
        <v>840</v>
      </c>
      <c r="K112" s="263" t="s">
        <v>133</v>
      </c>
      <c r="L112" s="265"/>
      <c r="M112" s="265"/>
      <c r="N112" s="265"/>
      <c r="O112" s="263"/>
      <c r="P112" s="265"/>
      <c r="Q112" s="265"/>
      <c r="R112" s="265"/>
      <c r="S112" s="265"/>
      <c r="T112" s="265"/>
      <c r="U112" s="265"/>
      <c r="V112" s="411"/>
      <c r="W112" s="411"/>
      <c r="X112" s="411"/>
      <c r="Y112" s="411"/>
      <c r="Z112" s="408"/>
      <c r="AA112" s="408"/>
      <c r="AB112" s="427"/>
    </row>
    <row r="113" spans="2:28" s="4" customFormat="1" ht="18" customHeight="1" x14ac:dyDescent="0.2">
      <c r="B113" s="405">
        <v>25</v>
      </c>
      <c r="C113" s="263" t="s">
        <v>524</v>
      </c>
      <c r="D113" s="265"/>
      <c r="E113" s="265"/>
      <c r="F113" s="265"/>
      <c r="G113" s="265"/>
      <c r="H113" s="270">
        <v>48300</v>
      </c>
      <c r="I113" s="412" t="s">
        <v>106</v>
      </c>
      <c r="J113" s="263" t="s">
        <v>840</v>
      </c>
      <c r="K113" s="263" t="s">
        <v>537</v>
      </c>
      <c r="L113" s="265"/>
      <c r="M113" s="265"/>
      <c r="N113" s="265"/>
      <c r="O113" s="263"/>
      <c r="P113" s="265"/>
      <c r="Q113" s="265"/>
      <c r="R113" s="265"/>
      <c r="S113" s="265"/>
      <c r="T113" s="265"/>
      <c r="U113" s="265"/>
      <c r="V113" s="411"/>
      <c r="W113" s="411"/>
      <c r="X113" s="411"/>
      <c r="Y113" s="411"/>
      <c r="Z113" s="408"/>
      <c r="AA113" s="408"/>
      <c r="AB113" s="427"/>
    </row>
    <row r="114" spans="2:28" s="4" customFormat="1" x14ac:dyDescent="0.2">
      <c r="B114" s="406">
        <v>26</v>
      </c>
      <c r="C114" s="263" t="s">
        <v>538</v>
      </c>
      <c r="D114" s="265"/>
      <c r="E114" s="265"/>
      <c r="F114" s="265"/>
      <c r="G114" s="265">
        <v>1995</v>
      </c>
      <c r="H114" s="270">
        <v>10887</v>
      </c>
      <c r="I114" s="413" t="s">
        <v>110</v>
      </c>
      <c r="J114" s="263" t="s">
        <v>860</v>
      </c>
      <c r="K114" s="263" t="s">
        <v>539</v>
      </c>
      <c r="L114" s="265"/>
      <c r="M114" s="265"/>
      <c r="N114" s="265"/>
      <c r="O114" s="263"/>
      <c r="P114" s="265"/>
      <c r="Q114" s="265"/>
      <c r="R114" s="265"/>
      <c r="S114" s="265"/>
      <c r="T114" s="265"/>
      <c r="U114" s="265"/>
      <c r="V114" s="411"/>
      <c r="W114" s="411"/>
      <c r="X114" s="411"/>
      <c r="Y114" s="411"/>
      <c r="Z114" s="408"/>
      <c r="AA114" s="408"/>
      <c r="AB114" s="427"/>
    </row>
    <row r="115" spans="2:28" s="4" customFormat="1" x14ac:dyDescent="0.2">
      <c r="B115" s="405">
        <v>27</v>
      </c>
      <c r="C115" s="263" t="s">
        <v>540</v>
      </c>
      <c r="D115" s="265"/>
      <c r="E115" s="265"/>
      <c r="F115" s="265"/>
      <c r="G115" s="265" t="s">
        <v>541</v>
      </c>
      <c r="H115" s="270">
        <v>138761.29999999999</v>
      </c>
      <c r="I115" s="413" t="s">
        <v>110</v>
      </c>
      <c r="J115" s="263"/>
      <c r="K115" s="263" t="s">
        <v>542</v>
      </c>
      <c r="L115" s="265"/>
      <c r="M115" s="265"/>
      <c r="N115" s="265"/>
      <c r="O115" s="263"/>
      <c r="P115" s="265"/>
      <c r="Q115" s="265"/>
      <c r="R115" s="265"/>
      <c r="S115" s="265"/>
      <c r="T115" s="265"/>
      <c r="U115" s="265"/>
      <c r="V115" s="411"/>
      <c r="W115" s="411"/>
      <c r="X115" s="411"/>
      <c r="Y115" s="411"/>
      <c r="Z115" s="408"/>
      <c r="AA115" s="408"/>
      <c r="AB115" s="427"/>
    </row>
    <row r="116" spans="2:28" s="4" customFormat="1" x14ac:dyDescent="0.2">
      <c r="B116" s="406">
        <v>28</v>
      </c>
      <c r="C116" s="263" t="s">
        <v>540</v>
      </c>
      <c r="D116" s="265"/>
      <c r="E116" s="265"/>
      <c r="F116" s="265"/>
      <c r="G116" s="265" t="s">
        <v>541</v>
      </c>
      <c r="H116" s="270">
        <v>86283.74</v>
      </c>
      <c r="I116" s="413" t="s">
        <v>110</v>
      </c>
      <c r="J116" s="263"/>
      <c r="K116" s="263" t="s">
        <v>543</v>
      </c>
      <c r="L116" s="265"/>
      <c r="M116" s="265"/>
      <c r="N116" s="265"/>
      <c r="O116" s="263"/>
      <c r="P116" s="265"/>
      <c r="Q116" s="265"/>
      <c r="R116" s="265"/>
      <c r="S116" s="265"/>
      <c r="T116" s="265"/>
      <c r="U116" s="265"/>
      <c r="V116" s="411"/>
      <c r="W116" s="411"/>
      <c r="X116" s="411"/>
      <c r="Y116" s="411"/>
      <c r="Z116" s="408"/>
      <c r="AA116" s="408"/>
      <c r="AB116" s="427"/>
    </row>
    <row r="117" spans="2:28" s="4" customFormat="1" x14ac:dyDescent="0.2">
      <c r="B117" s="405">
        <v>29</v>
      </c>
      <c r="C117" s="263" t="s">
        <v>540</v>
      </c>
      <c r="D117" s="265"/>
      <c r="E117" s="265"/>
      <c r="F117" s="265"/>
      <c r="G117" s="265" t="s">
        <v>544</v>
      </c>
      <c r="H117" s="270">
        <v>41546.22</v>
      </c>
      <c r="I117" s="413" t="s">
        <v>110</v>
      </c>
      <c r="J117" s="263"/>
      <c r="K117" s="263" t="s">
        <v>135</v>
      </c>
      <c r="L117" s="265"/>
      <c r="M117" s="265"/>
      <c r="N117" s="265"/>
      <c r="O117" s="263"/>
      <c r="P117" s="265"/>
      <c r="Q117" s="265"/>
      <c r="R117" s="265"/>
      <c r="S117" s="265"/>
      <c r="T117" s="265"/>
      <c r="U117" s="265"/>
      <c r="V117" s="411"/>
      <c r="W117" s="411"/>
      <c r="X117" s="411"/>
      <c r="Y117" s="411"/>
      <c r="Z117" s="408"/>
      <c r="AA117" s="408"/>
      <c r="AB117" s="427"/>
    </row>
    <row r="118" spans="2:28" s="4" customFormat="1" x14ac:dyDescent="0.2">
      <c r="B118" s="406">
        <v>30</v>
      </c>
      <c r="C118" s="263" t="s">
        <v>540</v>
      </c>
      <c r="D118" s="265"/>
      <c r="E118" s="265"/>
      <c r="F118" s="265"/>
      <c r="G118" s="265" t="s">
        <v>544</v>
      </c>
      <c r="H118" s="270">
        <v>19063.72</v>
      </c>
      <c r="I118" s="413" t="s">
        <v>110</v>
      </c>
      <c r="J118" s="263"/>
      <c r="K118" s="263" t="s">
        <v>526</v>
      </c>
      <c r="L118" s="265"/>
      <c r="M118" s="265"/>
      <c r="N118" s="265"/>
      <c r="O118" s="263"/>
      <c r="P118" s="265"/>
      <c r="Q118" s="265"/>
      <c r="R118" s="265"/>
      <c r="S118" s="265"/>
      <c r="T118" s="265"/>
      <c r="U118" s="265"/>
      <c r="V118" s="411"/>
      <c r="W118" s="411"/>
      <c r="X118" s="411"/>
      <c r="Y118" s="411"/>
      <c r="Z118" s="408"/>
      <c r="AA118" s="408"/>
      <c r="AB118" s="427"/>
    </row>
    <row r="119" spans="2:28" s="4" customFormat="1" x14ac:dyDescent="0.2">
      <c r="B119" s="405">
        <v>31</v>
      </c>
      <c r="C119" s="263" t="s">
        <v>540</v>
      </c>
      <c r="D119" s="265"/>
      <c r="E119" s="265"/>
      <c r="F119" s="265"/>
      <c r="G119" s="265" t="s">
        <v>544</v>
      </c>
      <c r="H119" s="270">
        <v>10397.120000000001</v>
      </c>
      <c r="I119" s="413" t="s">
        <v>110</v>
      </c>
      <c r="J119" s="263"/>
      <c r="K119" s="263" t="s">
        <v>527</v>
      </c>
      <c r="L119" s="265"/>
      <c r="M119" s="265"/>
      <c r="N119" s="265"/>
      <c r="O119" s="263"/>
      <c r="P119" s="265"/>
      <c r="Q119" s="265"/>
      <c r="R119" s="265"/>
      <c r="S119" s="265"/>
      <c r="T119" s="265"/>
      <c r="U119" s="265"/>
      <c r="V119" s="411"/>
      <c r="W119" s="411"/>
      <c r="X119" s="411"/>
      <c r="Y119" s="411"/>
      <c r="Z119" s="408"/>
      <c r="AA119" s="408"/>
      <c r="AB119" s="427"/>
    </row>
    <row r="120" spans="2:28" s="4" customFormat="1" x14ac:dyDescent="0.2">
      <c r="B120" s="406">
        <v>32</v>
      </c>
      <c r="C120" s="263" t="s">
        <v>540</v>
      </c>
      <c r="D120" s="265"/>
      <c r="E120" s="265"/>
      <c r="F120" s="265"/>
      <c r="G120" s="265" t="s">
        <v>544</v>
      </c>
      <c r="H120" s="270">
        <v>11301.04</v>
      </c>
      <c r="I120" s="413" t="s">
        <v>110</v>
      </c>
      <c r="J120" s="263"/>
      <c r="K120" s="263" t="s">
        <v>545</v>
      </c>
      <c r="L120" s="265"/>
      <c r="M120" s="265"/>
      <c r="N120" s="265"/>
      <c r="O120" s="263"/>
      <c r="P120" s="265"/>
      <c r="Q120" s="265"/>
      <c r="R120" s="265"/>
      <c r="S120" s="265"/>
      <c r="T120" s="265"/>
      <c r="U120" s="265"/>
      <c r="V120" s="411"/>
      <c r="W120" s="411"/>
      <c r="X120" s="411"/>
      <c r="Y120" s="411"/>
      <c r="Z120" s="408"/>
      <c r="AA120" s="408"/>
      <c r="AB120" s="427"/>
    </row>
    <row r="121" spans="2:28" s="4" customFormat="1" x14ac:dyDescent="0.2">
      <c r="B121" s="405">
        <v>33</v>
      </c>
      <c r="C121" s="263" t="s">
        <v>540</v>
      </c>
      <c r="D121" s="265"/>
      <c r="E121" s="265"/>
      <c r="F121" s="265"/>
      <c r="G121" s="265" t="s">
        <v>546</v>
      </c>
      <c r="H121" s="270">
        <v>126270</v>
      </c>
      <c r="I121" s="413" t="s">
        <v>110</v>
      </c>
      <c r="J121" s="263"/>
      <c r="K121" s="263" t="s">
        <v>547</v>
      </c>
      <c r="L121" s="265"/>
      <c r="M121" s="265"/>
      <c r="N121" s="265"/>
      <c r="O121" s="263"/>
      <c r="P121" s="265"/>
      <c r="Q121" s="265"/>
      <c r="R121" s="265"/>
      <c r="S121" s="265"/>
      <c r="T121" s="265"/>
      <c r="U121" s="265"/>
      <c r="V121" s="411"/>
      <c r="W121" s="411"/>
      <c r="X121" s="411"/>
      <c r="Y121" s="411"/>
      <c r="Z121" s="408"/>
      <c r="AA121" s="408"/>
      <c r="AB121" s="427"/>
    </row>
    <row r="122" spans="2:28" s="4" customFormat="1" x14ac:dyDescent="0.2">
      <c r="B122" s="406">
        <v>34</v>
      </c>
      <c r="C122" s="263" t="s">
        <v>548</v>
      </c>
      <c r="D122" s="265"/>
      <c r="E122" s="265"/>
      <c r="F122" s="265"/>
      <c r="G122" s="265" t="s">
        <v>546</v>
      </c>
      <c r="H122" s="270">
        <v>49743</v>
      </c>
      <c r="I122" s="413" t="s">
        <v>110</v>
      </c>
      <c r="J122" s="263"/>
      <c r="K122" s="263"/>
      <c r="L122" s="265"/>
      <c r="M122" s="265"/>
      <c r="N122" s="265"/>
      <c r="O122" s="263"/>
      <c r="P122" s="265"/>
      <c r="Q122" s="265"/>
      <c r="R122" s="265"/>
      <c r="S122" s="265"/>
      <c r="T122" s="265"/>
      <c r="U122" s="265"/>
      <c r="V122" s="411"/>
      <c r="W122" s="411"/>
      <c r="X122" s="411"/>
      <c r="Y122" s="411"/>
      <c r="Z122" s="408"/>
      <c r="AA122" s="408"/>
      <c r="AB122" s="427"/>
    </row>
    <row r="123" spans="2:28" s="4" customFormat="1" x14ac:dyDescent="0.2">
      <c r="B123" s="405">
        <v>35</v>
      </c>
      <c r="C123" s="263" t="s">
        <v>549</v>
      </c>
      <c r="D123" s="265"/>
      <c r="E123" s="265"/>
      <c r="F123" s="265"/>
      <c r="G123" s="265" t="s">
        <v>546</v>
      </c>
      <c r="H123" s="270">
        <v>103117.65</v>
      </c>
      <c r="I123" s="413" t="s">
        <v>110</v>
      </c>
      <c r="J123" s="263"/>
      <c r="K123" s="263" t="s">
        <v>133</v>
      </c>
      <c r="L123" s="265"/>
      <c r="M123" s="265"/>
      <c r="N123" s="265"/>
      <c r="O123" s="263"/>
      <c r="P123" s="265"/>
      <c r="Q123" s="265"/>
      <c r="R123" s="265"/>
      <c r="S123" s="265"/>
      <c r="T123" s="265"/>
      <c r="U123" s="265"/>
      <c r="V123" s="411"/>
      <c r="W123" s="411"/>
      <c r="X123" s="411"/>
      <c r="Y123" s="411"/>
      <c r="Z123" s="408"/>
      <c r="AA123" s="408"/>
      <c r="AB123" s="427"/>
    </row>
    <row r="124" spans="2:28" s="4" customFormat="1" ht="33.75" customHeight="1" x14ac:dyDescent="0.2">
      <c r="B124" s="406">
        <v>36</v>
      </c>
      <c r="C124" s="263" t="s">
        <v>550</v>
      </c>
      <c r="D124" s="265"/>
      <c r="E124" s="265"/>
      <c r="F124" s="265"/>
      <c r="G124" s="265" t="s">
        <v>551</v>
      </c>
      <c r="H124" s="270">
        <v>574860</v>
      </c>
      <c r="I124" s="412" t="s">
        <v>106</v>
      </c>
      <c r="J124" s="263"/>
      <c r="K124" s="263" t="s">
        <v>552</v>
      </c>
      <c r="L124" s="265" t="s">
        <v>841</v>
      </c>
      <c r="M124" s="265" t="s">
        <v>152</v>
      </c>
      <c r="N124" s="265" t="s">
        <v>847</v>
      </c>
      <c r="O124" s="263" t="s">
        <v>141</v>
      </c>
      <c r="P124" s="265" t="s">
        <v>154</v>
      </c>
      <c r="Q124" s="265" t="s">
        <v>438</v>
      </c>
      <c r="R124" s="265" t="s">
        <v>438</v>
      </c>
      <c r="S124" s="265" t="s">
        <v>438</v>
      </c>
      <c r="T124" s="265" t="s">
        <v>843</v>
      </c>
      <c r="U124" s="265" t="s">
        <v>438</v>
      </c>
      <c r="V124" s="411">
        <v>316.60000000000002</v>
      </c>
      <c r="W124" s="411">
        <v>191.62</v>
      </c>
      <c r="X124" s="411"/>
      <c r="Y124" s="411">
        <v>2</v>
      </c>
      <c r="Z124" s="408" t="s">
        <v>141</v>
      </c>
      <c r="AA124" s="408" t="s">
        <v>156</v>
      </c>
      <c r="AB124" s="427" t="s">
        <v>141</v>
      </c>
    </row>
    <row r="125" spans="2:28" s="4" customFormat="1" ht="33.75" customHeight="1" x14ac:dyDescent="0.2">
      <c r="B125" s="405">
        <v>37</v>
      </c>
      <c r="C125" s="263" t="s">
        <v>550</v>
      </c>
      <c r="D125" s="265"/>
      <c r="E125" s="265"/>
      <c r="F125" s="265"/>
      <c r="G125" s="265">
        <v>1918</v>
      </c>
      <c r="H125" s="270">
        <v>500010</v>
      </c>
      <c r="I125" s="412" t="s">
        <v>106</v>
      </c>
      <c r="J125" s="263"/>
      <c r="K125" s="263" t="s">
        <v>553</v>
      </c>
      <c r="L125" s="265" t="s">
        <v>841</v>
      </c>
      <c r="M125" s="265" t="s">
        <v>152</v>
      </c>
      <c r="N125" s="265" t="s">
        <v>847</v>
      </c>
      <c r="O125" s="263" t="s">
        <v>141</v>
      </c>
      <c r="P125" s="265" t="s">
        <v>438</v>
      </c>
      <c r="Q125" s="265" t="s">
        <v>438</v>
      </c>
      <c r="R125" s="265" t="s">
        <v>438</v>
      </c>
      <c r="S125" s="265" t="s">
        <v>438</v>
      </c>
      <c r="T125" s="265" t="s">
        <v>843</v>
      </c>
      <c r="U125" s="265" t="s">
        <v>438</v>
      </c>
      <c r="V125" s="411">
        <v>157.5</v>
      </c>
      <c r="W125" s="411">
        <v>166.67</v>
      </c>
      <c r="X125" s="411"/>
      <c r="Y125" s="411">
        <v>2</v>
      </c>
      <c r="Z125" s="408" t="s">
        <v>156</v>
      </c>
      <c r="AA125" s="408" t="s">
        <v>156</v>
      </c>
      <c r="AB125" s="427" t="s">
        <v>141</v>
      </c>
    </row>
    <row r="126" spans="2:28" s="4" customFormat="1" ht="33.75" customHeight="1" x14ac:dyDescent="0.2">
      <c r="B126" s="406">
        <v>38</v>
      </c>
      <c r="C126" s="263" t="s">
        <v>550</v>
      </c>
      <c r="D126" s="265"/>
      <c r="E126" s="265"/>
      <c r="F126" s="265"/>
      <c r="G126" s="265" t="s">
        <v>551</v>
      </c>
      <c r="H126" s="270">
        <v>247200</v>
      </c>
      <c r="I126" s="412" t="s">
        <v>106</v>
      </c>
      <c r="J126" s="263"/>
      <c r="K126" s="263" t="s">
        <v>554</v>
      </c>
      <c r="L126" s="265" t="s">
        <v>841</v>
      </c>
      <c r="M126" s="265" t="s">
        <v>152</v>
      </c>
      <c r="N126" s="265" t="s">
        <v>861</v>
      </c>
      <c r="O126" s="263" t="s">
        <v>141</v>
      </c>
      <c r="P126" s="265"/>
      <c r="Q126" s="265" t="s">
        <v>438</v>
      </c>
      <c r="R126" s="265" t="s">
        <v>438</v>
      </c>
      <c r="S126" s="265" t="s">
        <v>438</v>
      </c>
      <c r="T126" s="265" t="s">
        <v>843</v>
      </c>
      <c r="U126" s="265" t="s">
        <v>438</v>
      </c>
      <c r="V126" s="411"/>
      <c r="W126" s="411">
        <v>82.4</v>
      </c>
      <c r="X126" s="411"/>
      <c r="Y126" s="411">
        <v>2</v>
      </c>
      <c r="Z126" s="408" t="s">
        <v>141</v>
      </c>
      <c r="AA126" s="408" t="s">
        <v>156</v>
      </c>
      <c r="AB126" s="427" t="s">
        <v>141</v>
      </c>
    </row>
    <row r="127" spans="2:28" s="4" customFormat="1" ht="33.75" customHeight="1" x14ac:dyDescent="0.2">
      <c r="B127" s="405">
        <v>39</v>
      </c>
      <c r="C127" s="263" t="s">
        <v>550</v>
      </c>
      <c r="D127" s="265"/>
      <c r="E127" s="265"/>
      <c r="F127" s="265"/>
      <c r="G127" s="265" t="s">
        <v>551</v>
      </c>
      <c r="H127" s="270">
        <v>329100</v>
      </c>
      <c r="I127" s="412" t="s">
        <v>106</v>
      </c>
      <c r="J127" s="263"/>
      <c r="K127" s="263" t="s">
        <v>555</v>
      </c>
      <c r="L127" s="265" t="s">
        <v>841</v>
      </c>
      <c r="M127" s="265" t="s">
        <v>152</v>
      </c>
      <c r="N127" s="265" t="s">
        <v>847</v>
      </c>
      <c r="O127" s="263" t="s">
        <v>141</v>
      </c>
      <c r="P127" s="265" t="s">
        <v>154</v>
      </c>
      <c r="Q127" s="265" t="s">
        <v>438</v>
      </c>
      <c r="R127" s="265" t="s">
        <v>438</v>
      </c>
      <c r="S127" s="265" t="s">
        <v>438</v>
      </c>
      <c r="T127" s="265" t="s">
        <v>843</v>
      </c>
      <c r="U127" s="265" t="s">
        <v>438</v>
      </c>
      <c r="V127" s="411"/>
      <c r="W127" s="411">
        <v>109.7</v>
      </c>
      <c r="X127" s="411"/>
      <c r="Y127" s="411">
        <v>1</v>
      </c>
      <c r="Z127" s="408" t="s">
        <v>141</v>
      </c>
      <c r="AA127" s="408" t="s">
        <v>141</v>
      </c>
      <c r="AB127" s="427" t="s">
        <v>141</v>
      </c>
    </row>
    <row r="128" spans="2:28" s="4" customFormat="1" ht="33.75" customHeight="1" x14ac:dyDescent="0.2">
      <c r="B128" s="406">
        <v>40</v>
      </c>
      <c r="C128" s="263" t="s">
        <v>550</v>
      </c>
      <c r="D128" s="265"/>
      <c r="E128" s="265"/>
      <c r="F128" s="265"/>
      <c r="G128" s="265" t="s">
        <v>551</v>
      </c>
      <c r="H128" s="270">
        <v>530490</v>
      </c>
      <c r="I128" s="412" t="s">
        <v>106</v>
      </c>
      <c r="J128" s="263"/>
      <c r="K128" s="263" t="s">
        <v>556</v>
      </c>
      <c r="L128" s="265" t="s">
        <v>841</v>
      </c>
      <c r="M128" s="265" t="s">
        <v>152</v>
      </c>
      <c r="N128" s="265" t="s">
        <v>859</v>
      </c>
      <c r="O128" s="263" t="s">
        <v>141</v>
      </c>
      <c r="P128" s="265" t="s">
        <v>438</v>
      </c>
      <c r="Q128" s="265" t="s">
        <v>438</v>
      </c>
      <c r="R128" s="265" t="s">
        <v>438</v>
      </c>
      <c r="S128" s="265" t="s">
        <v>438</v>
      </c>
      <c r="T128" s="265" t="s">
        <v>843</v>
      </c>
      <c r="U128" s="265" t="s">
        <v>438</v>
      </c>
      <c r="V128" s="411">
        <v>177.18</v>
      </c>
      <c r="W128" s="411">
        <v>176.83</v>
      </c>
      <c r="X128" s="411"/>
      <c r="Y128" s="411">
        <v>2</v>
      </c>
      <c r="Z128" s="408" t="s">
        <v>141</v>
      </c>
      <c r="AA128" s="408" t="s">
        <v>156</v>
      </c>
      <c r="AB128" s="427" t="s">
        <v>141</v>
      </c>
    </row>
    <row r="129" spans="2:28" s="4" customFormat="1" ht="33.75" customHeight="1" x14ac:dyDescent="0.2">
      <c r="B129" s="405">
        <v>41</v>
      </c>
      <c r="C129" s="263" t="s">
        <v>550</v>
      </c>
      <c r="D129" s="265"/>
      <c r="E129" s="265"/>
      <c r="F129" s="265"/>
      <c r="G129" s="265" t="s">
        <v>551</v>
      </c>
      <c r="H129" s="270">
        <v>668730</v>
      </c>
      <c r="I129" s="412" t="s">
        <v>106</v>
      </c>
      <c r="J129" s="263"/>
      <c r="K129" s="263" t="s">
        <v>557</v>
      </c>
      <c r="L129" s="265" t="s">
        <v>862</v>
      </c>
      <c r="M129" s="265" t="s">
        <v>152</v>
      </c>
      <c r="N129" s="265" t="s">
        <v>153</v>
      </c>
      <c r="O129" s="263" t="s">
        <v>307</v>
      </c>
      <c r="P129" s="265" t="s">
        <v>438</v>
      </c>
      <c r="Q129" s="265" t="s">
        <v>438</v>
      </c>
      <c r="R129" s="265" t="s">
        <v>438</v>
      </c>
      <c r="S129" s="265" t="s">
        <v>151</v>
      </c>
      <c r="T129" s="265" t="s">
        <v>843</v>
      </c>
      <c r="U129" s="265" t="s">
        <v>438</v>
      </c>
      <c r="V129" s="411"/>
      <c r="W129" s="411">
        <v>222.91</v>
      </c>
      <c r="X129" s="411"/>
      <c r="Y129" s="411">
        <v>1</v>
      </c>
      <c r="Z129" s="408" t="s">
        <v>141</v>
      </c>
      <c r="AA129" s="408" t="s">
        <v>156</v>
      </c>
      <c r="AB129" s="427" t="s">
        <v>141</v>
      </c>
    </row>
    <row r="130" spans="2:28" s="4" customFormat="1" ht="33.75" customHeight="1" x14ac:dyDescent="0.2">
      <c r="B130" s="406">
        <v>42</v>
      </c>
      <c r="C130" s="263" t="s">
        <v>550</v>
      </c>
      <c r="D130" s="265"/>
      <c r="E130" s="265"/>
      <c r="F130" s="265"/>
      <c r="G130" s="265" t="s">
        <v>558</v>
      </c>
      <c r="H130" s="414">
        <v>258000</v>
      </c>
      <c r="I130" s="412" t="s">
        <v>106</v>
      </c>
      <c r="J130" s="263"/>
      <c r="K130" s="263" t="s">
        <v>559</v>
      </c>
      <c r="L130" s="265" t="s">
        <v>841</v>
      </c>
      <c r="M130" s="265" t="s">
        <v>152</v>
      </c>
      <c r="N130" s="265" t="s">
        <v>855</v>
      </c>
      <c r="O130" s="263" t="s">
        <v>141</v>
      </c>
      <c r="P130" s="265" t="s">
        <v>151</v>
      </c>
      <c r="Q130" s="265" t="s">
        <v>151</v>
      </c>
      <c r="R130" s="265" t="s">
        <v>151</v>
      </c>
      <c r="S130" s="265" t="s">
        <v>151</v>
      </c>
      <c r="T130" s="265" t="s">
        <v>843</v>
      </c>
      <c r="U130" s="265" t="s">
        <v>151</v>
      </c>
      <c r="V130" s="411">
        <v>274</v>
      </c>
      <c r="W130" s="411"/>
      <c r="X130" s="411"/>
      <c r="Y130" s="411">
        <v>2</v>
      </c>
      <c r="Z130" s="408" t="s">
        <v>141</v>
      </c>
      <c r="AA130" s="408" t="s">
        <v>156</v>
      </c>
      <c r="AB130" s="427" t="s">
        <v>141</v>
      </c>
    </row>
    <row r="131" spans="2:28" s="4" customFormat="1" ht="33.75" customHeight="1" x14ac:dyDescent="0.2">
      <c r="B131" s="405">
        <v>43</v>
      </c>
      <c r="C131" s="263" t="s">
        <v>550</v>
      </c>
      <c r="D131" s="265"/>
      <c r="E131" s="265"/>
      <c r="F131" s="265"/>
      <c r="G131" s="265">
        <v>1971</v>
      </c>
      <c r="H131" s="270">
        <v>324780</v>
      </c>
      <c r="I131" s="412" t="s">
        <v>106</v>
      </c>
      <c r="J131" s="263"/>
      <c r="K131" s="263" t="s">
        <v>560</v>
      </c>
      <c r="L131" s="430" t="s">
        <v>909</v>
      </c>
      <c r="M131" s="265"/>
      <c r="N131" s="265"/>
      <c r="O131" s="263"/>
      <c r="P131" s="265"/>
      <c r="Q131" s="265"/>
      <c r="R131" s="265"/>
      <c r="S131" s="265"/>
      <c r="T131" s="265"/>
      <c r="U131" s="265"/>
      <c r="V131" s="411"/>
      <c r="W131" s="411"/>
      <c r="X131" s="411"/>
      <c r="Y131" s="411"/>
      <c r="Z131" s="408"/>
      <c r="AA131" s="408"/>
      <c r="AB131" s="427"/>
    </row>
    <row r="132" spans="2:28" s="4" customFormat="1" ht="33.75" customHeight="1" x14ac:dyDescent="0.2">
      <c r="B132" s="406">
        <v>44</v>
      </c>
      <c r="C132" s="263" t="s">
        <v>550</v>
      </c>
      <c r="D132" s="265"/>
      <c r="E132" s="265"/>
      <c r="F132" s="265"/>
      <c r="G132" s="265" t="s">
        <v>551</v>
      </c>
      <c r="H132" s="270">
        <v>892650</v>
      </c>
      <c r="I132" s="412" t="s">
        <v>106</v>
      </c>
      <c r="J132" s="263"/>
      <c r="K132" s="263" t="s">
        <v>561</v>
      </c>
      <c r="L132" s="265" t="s">
        <v>841</v>
      </c>
      <c r="M132" s="265" t="s">
        <v>152</v>
      </c>
      <c r="N132" s="265" t="s">
        <v>863</v>
      </c>
      <c r="O132" s="263" t="s">
        <v>141</v>
      </c>
      <c r="P132" s="265" t="s">
        <v>438</v>
      </c>
      <c r="Q132" s="265" t="s">
        <v>438</v>
      </c>
      <c r="R132" s="265" t="s">
        <v>438</v>
      </c>
      <c r="S132" s="265" t="s">
        <v>438</v>
      </c>
      <c r="T132" s="265" t="s">
        <v>843</v>
      </c>
      <c r="U132" s="265" t="s">
        <v>438</v>
      </c>
      <c r="V132" s="411">
        <v>234.6</v>
      </c>
      <c r="W132" s="411">
        <v>343.78</v>
      </c>
      <c r="X132" s="411"/>
      <c r="Y132" s="411">
        <v>3</v>
      </c>
      <c r="Z132" s="408" t="s">
        <v>156</v>
      </c>
      <c r="AA132" s="408" t="s">
        <v>156</v>
      </c>
      <c r="AB132" s="427" t="s">
        <v>141</v>
      </c>
    </row>
    <row r="133" spans="2:28" s="4" customFormat="1" ht="33.75" customHeight="1" x14ac:dyDescent="0.2">
      <c r="B133" s="405">
        <v>45</v>
      </c>
      <c r="C133" s="263" t="s">
        <v>550</v>
      </c>
      <c r="D133" s="265"/>
      <c r="E133" s="265"/>
      <c r="F133" s="265"/>
      <c r="G133" s="265">
        <v>1918</v>
      </c>
      <c r="H133" s="270">
        <v>1002720</v>
      </c>
      <c r="I133" s="412" t="s">
        <v>106</v>
      </c>
      <c r="J133" s="263"/>
      <c r="K133" s="263" t="s">
        <v>562</v>
      </c>
      <c r="L133" s="265" t="s">
        <v>862</v>
      </c>
      <c r="M133" s="265" t="s">
        <v>152</v>
      </c>
      <c r="N133" s="265" t="s">
        <v>847</v>
      </c>
      <c r="O133" s="263" t="s">
        <v>141</v>
      </c>
      <c r="P133" s="265" t="s">
        <v>154</v>
      </c>
      <c r="Q133" s="265" t="s">
        <v>438</v>
      </c>
      <c r="R133" s="265" t="s">
        <v>438</v>
      </c>
      <c r="S133" s="265" t="s">
        <v>438</v>
      </c>
      <c r="T133" s="265" t="s">
        <v>843</v>
      </c>
      <c r="U133" s="265" t="s">
        <v>438</v>
      </c>
      <c r="V133" s="411">
        <v>227.7</v>
      </c>
      <c r="W133" s="411">
        <v>334.24</v>
      </c>
      <c r="X133" s="411"/>
      <c r="Y133" s="411">
        <v>3</v>
      </c>
      <c r="Z133" s="408" t="s">
        <v>156</v>
      </c>
      <c r="AA133" s="408" t="s">
        <v>156</v>
      </c>
      <c r="AB133" s="427" t="s">
        <v>141</v>
      </c>
    </row>
    <row r="134" spans="2:28" s="4" customFormat="1" ht="33.75" customHeight="1" x14ac:dyDescent="0.2">
      <c r="B134" s="406">
        <v>46</v>
      </c>
      <c r="C134" s="263" t="s">
        <v>550</v>
      </c>
      <c r="D134" s="265"/>
      <c r="E134" s="265"/>
      <c r="F134" s="265"/>
      <c r="G134" s="265" t="s">
        <v>551</v>
      </c>
      <c r="H134" s="270">
        <v>607860</v>
      </c>
      <c r="I134" s="412" t="s">
        <v>106</v>
      </c>
      <c r="J134" s="263"/>
      <c r="K134" s="263" t="s">
        <v>563</v>
      </c>
      <c r="L134" s="265" t="s">
        <v>841</v>
      </c>
      <c r="M134" s="265" t="s">
        <v>152</v>
      </c>
      <c r="N134" s="265" t="s">
        <v>847</v>
      </c>
      <c r="O134" s="263" t="s">
        <v>141</v>
      </c>
      <c r="P134" s="265" t="s">
        <v>438</v>
      </c>
      <c r="Q134" s="265" t="s">
        <v>438</v>
      </c>
      <c r="R134" s="265" t="s">
        <v>438</v>
      </c>
      <c r="S134" s="265" t="s">
        <v>438</v>
      </c>
      <c r="T134" s="265" t="s">
        <v>843</v>
      </c>
      <c r="U134" s="265" t="s">
        <v>438</v>
      </c>
      <c r="V134" s="411">
        <v>248.66</v>
      </c>
      <c r="W134" s="411">
        <v>202.62</v>
      </c>
      <c r="X134" s="411"/>
      <c r="Y134" s="411">
        <v>3</v>
      </c>
      <c r="Z134" s="408" t="s">
        <v>156</v>
      </c>
      <c r="AA134" s="408" t="s">
        <v>156</v>
      </c>
      <c r="AB134" s="427" t="s">
        <v>141</v>
      </c>
    </row>
    <row r="135" spans="2:28" s="4" customFormat="1" ht="33.75" customHeight="1" x14ac:dyDescent="0.2">
      <c r="B135" s="405">
        <v>47</v>
      </c>
      <c r="C135" s="263" t="s">
        <v>550</v>
      </c>
      <c r="D135" s="265"/>
      <c r="E135" s="265"/>
      <c r="F135" s="265"/>
      <c r="G135" s="265" t="s">
        <v>551</v>
      </c>
      <c r="H135" s="270">
        <v>899700</v>
      </c>
      <c r="I135" s="412" t="s">
        <v>106</v>
      </c>
      <c r="J135" s="263"/>
      <c r="K135" s="263" t="s">
        <v>564</v>
      </c>
      <c r="L135" s="265" t="s">
        <v>841</v>
      </c>
      <c r="M135" s="265" t="s">
        <v>152</v>
      </c>
      <c r="N135" s="265" t="s">
        <v>855</v>
      </c>
      <c r="O135" s="263" t="s">
        <v>141</v>
      </c>
      <c r="P135" s="265" t="s">
        <v>438</v>
      </c>
      <c r="Q135" s="265" t="s">
        <v>438</v>
      </c>
      <c r="R135" s="265" t="s">
        <v>438</v>
      </c>
      <c r="S135" s="265" t="s">
        <v>438</v>
      </c>
      <c r="T135" s="265" t="s">
        <v>438</v>
      </c>
      <c r="U135" s="265" t="s">
        <v>438</v>
      </c>
      <c r="V135" s="411">
        <v>253</v>
      </c>
      <c r="W135" s="411">
        <v>219.46</v>
      </c>
      <c r="X135" s="411"/>
      <c r="Y135" s="411">
        <v>3</v>
      </c>
      <c r="Z135" s="408" t="s">
        <v>156</v>
      </c>
      <c r="AA135" s="408" t="s">
        <v>156</v>
      </c>
      <c r="AB135" s="427" t="s">
        <v>141</v>
      </c>
    </row>
    <row r="136" spans="2:28" s="4" customFormat="1" ht="33.75" customHeight="1" x14ac:dyDescent="0.2">
      <c r="B136" s="406">
        <v>48</v>
      </c>
      <c r="C136" s="263" t="s">
        <v>550</v>
      </c>
      <c r="D136" s="265"/>
      <c r="E136" s="265"/>
      <c r="F136" s="265"/>
      <c r="G136" s="265" t="s">
        <v>551</v>
      </c>
      <c r="H136" s="270">
        <v>314310</v>
      </c>
      <c r="I136" s="412" t="s">
        <v>106</v>
      </c>
      <c r="J136" s="263"/>
      <c r="K136" s="263" t="s">
        <v>565</v>
      </c>
      <c r="L136" s="265" t="s">
        <v>841</v>
      </c>
      <c r="M136" s="265" t="s">
        <v>152</v>
      </c>
      <c r="N136" s="265" t="s">
        <v>847</v>
      </c>
      <c r="O136" s="263" t="s">
        <v>141</v>
      </c>
      <c r="P136" s="265" t="s">
        <v>438</v>
      </c>
      <c r="Q136" s="265" t="s">
        <v>438</v>
      </c>
      <c r="R136" s="265" t="s">
        <v>438</v>
      </c>
      <c r="S136" s="265" t="s">
        <v>438</v>
      </c>
      <c r="T136" s="265" t="s">
        <v>843</v>
      </c>
      <c r="U136" s="265" t="s">
        <v>438</v>
      </c>
      <c r="V136" s="411">
        <v>202.91</v>
      </c>
      <c r="W136" s="411">
        <v>104.77</v>
      </c>
      <c r="X136" s="411"/>
      <c r="Y136" s="411">
        <v>3</v>
      </c>
      <c r="Z136" s="408" t="s">
        <v>156</v>
      </c>
      <c r="AA136" s="408" t="s">
        <v>156</v>
      </c>
      <c r="AB136" s="427" t="s">
        <v>141</v>
      </c>
    </row>
    <row r="137" spans="2:28" s="4" customFormat="1" ht="33.75" customHeight="1" x14ac:dyDescent="0.2">
      <c r="B137" s="405">
        <v>49</v>
      </c>
      <c r="C137" s="263" t="s">
        <v>550</v>
      </c>
      <c r="D137" s="265"/>
      <c r="E137" s="265"/>
      <c r="F137" s="265"/>
      <c r="G137" s="265" t="s">
        <v>558</v>
      </c>
      <c r="H137" s="270">
        <v>567690</v>
      </c>
      <c r="I137" s="412" t="s">
        <v>106</v>
      </c>
      <c r="J137" s="263"/>
      <c r="K137" s="263" t="s">
        <v>566</v>
      </c>
      <c r="L137" s="265" t="s">
        <v>841</v>
      </c>
      <c r="M137" s="265" t="s">
        <v>152</v>
      </c>
      <c r="N137" s="265" t="s">
        <v>856</v>
      </c>
      <c r="O137" s="263" t="s">
        <v>307</v>
      </c>
      <c r="P137" s="265" t="s">
        <v>438</v>
      </c>
      <c r="Q137" s="265" t="s">
        <v>438</v>
      </c>
      <c r="R137" s="265" t="s">
        <v>438</v>
      </c>
      <c r="S137" s="265" t="s">
        <v>438</v>
      </c>
      <c r="T137" s="265" t="s">
        <v>843</v>
      </c>
      <c r="U137" s="265" t="s">
        <v>438</v>
      </c>
      <c r="V137" s="411"/>
      <c r="W137" s="411">
        <v>245.9</v>
      </c>
      <c r="X137" s="411"/>
      <c r="Y137" s="411">
        <v>3</v>
      </c>
      <c r="Z137" s="408" t="s">
        <v>156</v>
      </c>
      <c r="AA137" s="408" t="s">
        <v>156</v>
      </c>
      <c r="AB137" s="427" t="s">
        <v>141</v>
      </c>
    </row>
    <row r="138" spans="2:28" s="4" customFormat="1" ht="33.75" customHeight="1" x14ac:dyDescent="0.2">
      <c r="B138" s="406">
        <v>50</v>
      </c>
      <c r="C138" s="263" t="s">
        <v>550</v>
      </c>
      <c r="D138" s="265"/>
      <c r="E138" s="265"/>
      <c r="F138" s="265"/>
      <c r="G138" s="265" t="s">
        <v>551</v>
      </c>
      <c r="H138" s="270">
        <v>300360</v>
      </c>
      <c r="I138" s="412" t="s">
        <v>106</v>
      </c>
      <c r="J138" s="263"/>
      <c r="K138" s="263" t="s">
        <v>567</v>
      </c>
      <c r="L138" s="265" t="s">
        <v>841</v>
      </c>
      <c r="M138" s="265" t="s">
        <v>152</v>
      </c>
      <c r="N138" s="265" t="s">
        <v>856</v>
      </c>
      <c r="O138" s="263" t="s">
        <v>307</v>
      </c>
      <c r="P138" s="265" t="s">
        <v>438</v>
      </c>
      <c r="Q138" s="265" t="s">
        <v>438</v>
      </c>
      <c r="R138" s="265" t="s">
        <v>438</v>
      </c>
      <c r="S138" s="265" t="s">
        <v>438</v>
      </c>
      <c r="T138" s="265" t="s">
        <v>843</v>
      </c>
      <c r="U138" s="265" t="s">
        <v>438</v>
      </c>
      <c r="V138" s="411">
        <v>418.58</v>
      </c>
      <c r="W138" s="411">
        <v>154.41</v>
      </c>
      <c r="X138" s="411"/>
      <c r="Y138" s="411">
        <v>2</v>
      </c>
      <c r="Z138" s="408" t="s">
        <v>156</v>
      </c>
      <c r="AA138" s="408" t="s">
        <v>156</v>
      </c>
      <c r="AB138" s="427" t="s">
        <v>141</v>
      </c>
    </row>
    <row r="139" spans="2:28" s="4" customFormat="1" ht="18" customHeight="1" x14ac:dyDescent="0.2">
      <c r="B139" s="405">
        <v>51</v>
      </c>
      <c r="C139" s="263" t="s">
        <v>550</v>
      </c>
      <c r="D139" s="265"/>
      <c r="E139" s="265"/>
      <c r="F139" s="265"/>
      <c r="G139" s="265"/>
      <c r="H139" s="270">
        <v>255120</v>
      </c>
      <c r="I139" s="412" t="s">
        <v>106</v>
      </c>
      <c r="J139" s="263"/>
      <c r="K139" s="263" t="s">
        <v>568</v>
      </c>
      <c r="L139" s="265"/>
      <c r="M139" s="265"/>
      <c r="N139" s="265"/>
      <c r="O139" s="263"/>
      <c r="P139" s="265"/>
      <c r="Q139" s="265"/>
      <c r="R139" s="265"/>
      <c r="S139" s="265"/>
      <c r="T139" s="265"/>
      <c r="U139" s="265"/>
      <c r="V139" s="411"/>
      <c r="W139" s="411"/>
      <c r="X139" s="411"/>
      <c r="Y139" s="411"/>
      <c r="Z139" s="408"/>
      <c r="AA139" s="408"/>
      <c r="AB139" s="427"/>
    </row>
    <row r="140" spans="2:28" s="4" customFormat="1" ht="33" customHeight="1" x14ac:dyDescent="0.2">
      <c r="B140" s="406">
        <v>52</v>
      </c>
      <c r="C140" s="263" t="s">
        <v>550</v>
      </c>
      <c r="D140" s="265"/>
      <c r="E140" s="265"/>
      <c r="F140" s="265"/>
      <c r="G140" s="265"/>
      <c r="H140" s="270">
        <v>148260</v>
      </c>
      <c r="I140" s="412" t="s">
        <v>106</v>
      </c>
      <c r="J140" s="263"/>
      <c r="K140" s="263" t="s">
        <v>569</v>
      </c>
      <c r="L140" s="265" t="s">
        <v>841</v>
      </c>
      <c r="M140" s="265" t="s">
        <v>152</v>
      </c>
      <c r="N140" s="265" t="s">
        <v>855</v>
      </c>
      <c r="O140" s="263" t="s">
        <v>141</v>
      </c>
      <c r="P140" s="265" t="s">
        <v>438</v>
      </c>
      <c r="Q140" s="265" t="s">
        <v>438</v>
      </c>
      <c r="R140" s="265" t="s">
        <v>438</v>
      </c>
      <c r="S140" s="265" t="s">
        <v>438</v>
      </c>
      <c r="T140" s="265" t="s">
        <v>843</v>
      </c>
      <c r="U140" s="265" t="s">
        <v>438</v>
      </c>
      <c r="V140" s="411"/>
      <c r="W140" s="411">
        <v>49.42</v>
      </c>
      <c r="X140" s="411"/>
      <c r="Y140" s="411">
        <v>2</v>
      </c>
      <c r="Z140" s="408" t="s">
        <v>141</v>
      </c>
      <c r="AA140" s="408" t="s">
        <v>156</v>
      </c>
      <c r="AB140" s="427" t="s">
        <v>141</v>
      </c>
    </row>
    <row r="141" spans="2:28" s="4" customFormat="1" ht="33" customHeight="1" x14ac:dyDescent="0.2">
      <c r="B141" s="405">
        <v>53</v>
      </c>
      <c r="C141" s="263" t="s">
        <v>550</v>
      </c>
      <c r="D141" s="265"/>
      <c r="E141" s="265"/>
      <c r="F141" s="265"/>
      <c r="G141" s="265"/>
      <c r="H141" s="270">
        <v>1251600</v>
      </c>
      <c r="I141" s="412" t="s">
        <v>106</v>
      </c>
      <c r="J141" s="263"/>
      <c r="K141" s="263" t="s">
        <v>559</v>
      </c>
      <c r="L141" s="265"/>
      <c r="M141" s="265"/>
      <c r="N141" s="265"/>
      <c r="O141" s="263"/>
      <c r="P141" s="265"/>
      <c r="Q141" s="265"/>
      <c r="R141" s="265"/>
      <c r="S141" s="265"/>
      <c r="T141" s="265"/>
      <c r="U141" s="265"/>
      <c r="V141" s="411"/>
      <c r="W141" s="411"/>
      <c r="X141" s="411"/>
      <c r="Y141" s="411"/>
      <c r="Z141" s="408"/>
      <c r="AA141" s="408"/>
      <c r="AB141" s="427"/>
    </row>
    <row r="142" spans="2:28" s="4" customFormat="1" ht="33" customHeight="1" x14ac:dyDescent="0.2">
      <c r="B142" s="406">
        <v>54</v>
      </c>
      <c r="C142" s="263" t="s">
        <v>550</v>
      </c>
      <c r="D142" s="265"/>
      <c r="E142" s="265"/>
      <c r="F142" s="265"/>
      <c r="G142" s="265" t="s">
        <v>551</v>
      </c>
      <c r="H142" s="270">
        <v>151500</v>
      </c>
      <c r="I142" s="412" t="s">
        <v>106</v>
      </c>
      <c r="J142" s="263"/>
      <c r="K142" s="263" t="s">
        <v>570</v>
      </c>
      <c r="L142" s="265" t="s">
        <v>841</v>
      </c>
      <c r="M142" s="265" t="s">
        <v>152</v>
      </c>
      <c r="N142" s="265" t="s">
        <v>847</v>
      </c>
      <c r="O142" s="263" t="s">
        <v>141</v>
      </c>
      <c r="P142" s="265" t="s">
        <v>438</v>
      </c>
      <c r="Q142" s="265" t="s">
        <v>438</v>
      </c>
      <c r="R142" s="265" t="s">
        <v>438</v>
      </c>
      <c r="S142" s="265" t="s">
        <v>438</v>
      </c>
      <c r="T142" s="265" t="s">
        <v>843</v>
      </c>
      <c r="U142" s="265" t="s">
        <v>438</v>
      </c>
      <c r="V142" s="411"/>
      <c r="W142" s="411">
        <v>50.5</v>
      </c>
      <c r="X142" s="411"/>
      <c r="Y142" s="411">
        <v>1</v>
      </c>
      <c r="Z142" s="408" t="s">
        <v>141</v>
      </c>
      <c r="AA142" s="408" t="s">
        <v>156</v>
      </c>
      <c r="AB142" s="427" t="s">
        <v>141</v>
      </c>
    </row>
    <row r="143" spans="2:28" s="4" customFormat="1" ht="33" customHeight="1" x14ac:dyDescent="0.2">
      <c r="B143" s="405">
        <v>55</v>
      </c>
      <c r="C143" s="263" t="s">
        <v>550</v>
      </c>
      <c r="D143" s="265"/>
      <c r="E143" s="265"/>
      <c r="F143" s="265"/>
      <c r="G143" s="265" t="s">
        <v>551</v>
      </c>
      <c r="H143" s="270">
        <v>135780</v>
      </c>
      <c r="I143" s="412" t="s">
        <v>106</v>
      </c>
      <c r="J143" s="263"/>
      <c r="K143" s="263" t="s">
        <v>571</v>
      </c>
      <c r="L143" s="265" t="s">
        <v>841</v>
      </c>
      <c r="M143" s="265" t="s">
        <v>152</v>
      </c>
      <c r="N143" s="265" t="s">
        <v>847</v>
      </c>
      <c r="O143" s="263" t="s">
        <v>307</v>
      </c>
      <c r="P143" s="265" t="s">
        <v>154</v>
      </c>
      <c r="Q143" s="265" t="s">
        <v>438</v>
      </c>
      <c r="R143" s="265" t="s">
        <v>438</v>
      </c>
      <c r="S143" s="265" t="s">
        <v>438</v>
      </c>
      <c r="T143" s="265" t="s">
        <v>843</v>
      </c>
      <c r="U143" s="265" t="s">
        <v>438</v>
      </c>
      <c r="V143" s="411"/>
      <c r="W143" s="411">
        <v>45.26</v>
      </c>
      <c r="X143" s="411"/>
      <c r="Y143" s="411">
        <v>1</v>
      </c>
      <c r="Z143" s="408" t="s">
        <v>141</v>
      </c>
      <c r="AA143" s="408" t="s">
        <v>156</v>
      </c>
      <c r="AB143" s="427" t="s">
        <v>141</v>
      </c>
    </row>
    <row r="144" spans="2:28" s="4" customFormat="1" ht="33" customHeight="1" x14ac:dyDescent="0.2">
      <c r="B144" s="406">
        <v>56</v>
      </c>
      <c r="C144" s="263" t="s">
        <v>550</v>
      </c>
      <c r="D144" s="265"/>
      <c r="E144" s="265"/>
      <c r="F144" s="265"/>
      <c r="G144" s="265" t="s">
        <v>551</v>
      </c>
      <c r="H144" s="270">
        <v>388680</v>
      </c>
      <c r="I144" s="412" t="s">
        <v>106</v>
      </c>
      <c r="J144" s="263"/>
      <c r="K144" s="263" t="s">
        <v>572</v>
      </c>
      <c r="L144" s="265" t="s">
        <v>841</v>
      </c>
      <c r="M144" s="265" t="s">
        <v>845</v>
      </c>
      <c r="N144" s="265" t="s">
        <v>847</v>
      </c>
      <c r="O144" s="263" t="s">
        <v>141</v>
      </c>
      <c r="P144" s="265" t="s">
        <v>438</v>
      </c>
      <c r="Q144" s="265" t="s">
        <v>438</v>
      </c>
      <c r="R144" s="265" t="s">
        <v>438</v>
      </c>
      <c r="S144" s="265" t="s">
        <v>438</v>
      </c>
      <c r="T144" s="265" t="s">
        <v>843</v>
      </c>
      <c r="U144" s="265" t="s">
        <v>438</v>
      </c>
      <c r="V144" s="411"/>
      <c r="W144" s="411">
        <v>129.56</v>
      </c>
      <c r="X144" s="411"/>
      <c r="Y144" s="411">
        <v>2</v>
      </c>
      <c r="Z144" s="408" t="s">
        <v>141</v>
      </c>
      <c r="AA144" s="408" t="s">
        <v>156</v>
      </c>
      <c r="AB144" s="427" t="s">
        <v>141</v>
      </c>
    </row>
    <row r="145" spans="2:28" s="4" customFormat="1" ht="33" customHeight="1" x14ac:dyDescent="0.2">
      <c r="B145" s="405">
        <v>57</v>
      </c>
      <c r="C145" s="263" t="s">
        <v>550</v>
      </c>
      <c r="D145" s="265"/>
      <c r="E145" s="265"/>
      <c r="F145" s="265"/>
      <c r="G145" s="265" t="s">
        <v>573</v>
      </c>
      <c r="H145" s="270">
        <v>403890</v>
      </c>
      <c r="I145" s="412" t="s">
        <v>106</v>
      </c>
      <c r="J145" s="263"/>
      <c r="K145" s="263" t="s">
        <v>574</v>
      </c>
      <c r="L145" s="265" t="s">
        <v>841</v>
      </c>
      <c r="M145" s="265" t="s">
        <v>845</v>
      </c>
      <c r="N145" s="265" t="s">
        <v>847</v>
      </c>
      <c r="O145" s="263" t="s">
        <v>141</v>
      </c>
      <c r="P145" s="265" t="s">
        <v>857</v>
      </c>
      <c r="Q145" s="265" t="s">
        <v>438</v>
      </c>
      <c r="R145" s="265" t="s">
        <v>438</v>
      </c>
      <c r="S145" s="265" t="s">
        <v>438</v>
      </c>
      <c r="T145" s="265" t="s">
        <v>843</v>
      </c>
      <c r="U145" s="265" t="s">
        <v>438</v>
      </c>
      <c r="V145" s="411"/>
      <c r="W145" s="411">
        <v>134.71</v>
      </c>
      <c r="X145" s="411"/>
      <c r="Y145" s="411">
        <v>2</v>
      </c>
      <c r="Z145" s="408" t="s">
        <v>141</v>
      </c>
      <c r="AA145" s="408" t="s">
        <v>156</v>
      </c>
      <c r="AB145" s="427" t="s">
        <v>141</v>
      </c>
    </row>
    <row r="146" spans="2:28" s="4" customFormat="1" ht="33" customHeight="1" x14ac:dyDescent="0.2">
      <c r="B146" s="406">
        <v>58</v>
      </c>
      <c r="C146" s="263" t="s">
        <v>550</v>
      </c>
      <c r="D146" s="265"/>
      <c r="E146" s="265"/>
      <c r="F146" s="265"/>
      <c r="G146" s="265" t="s">
        <v>558</v>
      </c>
      <c r="H146" s="270">
        <v>193200</v>
      </c>
      <c r="I146" s="412" t="s">
        <v>106</v>
      </c>
      <c r="J146" s="263"/>
      <c r="K146" s="263" t="s">
        <v>575</v>
      </c>
      <c r="L146" s="265" t="s">
        <v>841</v>
      </c>
      <c r="M146" s="265" t="s">
        <v>152</v>
      </c>
      <c r="N146" s="265" t="s">
        <v>855</v>
      </c>
      <c r="O146" s="263" t="s">
        <v>141</v>
      </c>
      <c r="P146" s="265" t="s">
        <v>438</v>
      </c>
      <c r="Q146" s="265" t="s">
        <v>438</v>
      </c>
      <c r="R146" s="265" t="s">
        <v>438</v>
      </c>
      <c r="S146" s="265" t="s">
        <v>438</v>
      </c>
      <c r="T146" s="265" t="s">
        <v>843</v>
      </c>
      <c r="U146" s="265" t="s">
        <v>438</v>
      </c>
      <c r="V146" s="411"/>
      <c r="W146" s="411">
        <v>64.400000000000006</v>
      </c>
      <c r="X146" s="411"/>
      <c r="Y146" s="411">
        <v>2</v>
      </c>
      <c r="Z146" s="408" t="s">
        <v>141</v>
      </c>
      <c r="AA146" s="408" t="s">
        <v>156</v>
      </c>
      <c r="AB146" s="427" t="s">
        <v>141</v>
      </c>
    </row>
    <row r="147" spans="2:28" s="4" customFormat="1" ht="33" customHeight="1" x14ac:dyDescent="0.2">
      <c r="B147" s="405">
        <v>59</v>
      </c>
      <c r="C147" s="263" t="s">
        <v>550</v>
      </c>
      <c r="D147" s="265"/>
      <c r="E147" s="265"/>
      <c r="F147" s="265"/>
      <c r="G147" s="265" t="s">
        <v>558</v>
      </c>
      <c r="H147" s="270">
        <v>172200</v>
      </c>
      <c r="I147" s="412" t="s">
        <v>106</v>
      </c>
      <c r="J147" s="263"/>
      <c r="K147" s="263" t="s">
        <v>576</v>
      </c>
      <c r="L147" s="265" t="s">
        <v>862</v>
      </c>
      <c r="M147" s="265"/>
      <c r="N147" s="265" t="s">
        <v>864</v>
      </c>
      <c r="O147" s="263" t="s">
        <v>307</v>
      </c>
      <c r="P147" s="265" t="s">
        <v>438</v>
      </c>
      <c r="Q147" s="265" t="s">
        <v>438</v>
      </c>
      <c r="R147" s="265" t="s">
        <v>438</v>
      </c>
      <c r="S147" s="265" t="s">
        <v>438</v>
      </c>
      <c r="T147" s="265" t="s">
        <v>843</v>
      </c>
      <c r="U147" s="265" t="s">
        <v>438</v>
      </c>
      <c r="V147" s="411"/>
      <c r="W147" s="411">
        <v>57.4</v>
      </c>
      <c r="X147" s="411"/>
      <c r="Y147" s="411">
        <v>1</v>
      </c>
      <c r="Z147" s="408" t="s">
        <v>141</v>
      </c>
      <c r="AA147" s="408" t="s">
        <v>156</v>
      </c>
      <c r="AB147" s="427" t="s">
        <v>141</v>
      </c>
    </row>
    <row r="148" spans="2:28" s="4" customFormat="1" ht="33" customHeight="1" x14ac:dyDescent="0.2">
      <c r="B148" s="406">
        <v>60</v>
      </c>
      <c r="C148" s="263" t="s">
        <v>550</v>
      </c>
      <c r="D148" s="265"/>
      <c r="E148" s="265"/>
      <c r="F148" s="265"/>
      <c r="G148" s="265" t="s">
        <v>573</v>
      </c>
      <c r="H148" s="270">
        <v>292500</v>
      </c>
      <c r="I148" s="412" t="s">
        <v>106</v>
      </c>
      <c r="J148" s="263"/>
      <c r="K148" s="263" t="s">
        <v>577</v>
      </c>
      <c r="L148" s="265" t="s">
        <v>841</v>
      </c>
      <c r="M148" s="265"/>
      <c r="N148" s="265" t="s">
        <v>855</v>
      </c>
      <c r="O148" s="263" t="s">
        <v>141</v>
      </c>
      <c r="P148" s="265" t="s">
        <v>151</v>
      </c>
      <c r="Q148" s="265" t="s">
        <v>438</v>
      </c>
      <c r="R148" s="265" t="s">
        <v>438</v>
      </c>
      <c r="S148" s="265" t="s">
        <v>438</v>
      </c>
      <c r="T148" s="265" t="s">
        <v>843</v>
      </c>
      <c r="U148" s="265" t="s">
        <v>438</v>
      </c>
      <c r="V148" s="411"/>
      <c r="W148" s="411">
        <v>97.5</v>
      </c>
      <c r="X148" s="411"/>
      <c r="Y148" s="411"/>
      <c r="Z148" s="408"/>
      <c r="AA148" s="408" t="s">
        <v>156</v>
      </c>
      <c r="AB148" s="427" t="s">
        <v>141</v>
      </c>
    </row>
    <row r="149" spans="2:28" s="4" customFormat="1" ht="33" customHeight="1" x14ac:dyDescent="0.2">
      <c r="B149" s="405">
        <v>61</v>
      </c>
      <c r="C149" s="263" t="s">
        <v>550</v>
      </c>
      <c r="D149" s="265"/>
      <c r="E149" s="265"/>
      <c r="F149" s="265"/>
      <c r="G149" s="265" t="s">
        <v>558</v>
      </c>
      <c r="H149" s="270">
        <v>226200</v>
      </c>
      <c r="I149" s="412" t="s">
        <v>106</v>
      </c>
      <c r="J149" s="263"/>
      <c r="K149" s="263" t="s">
        <v>578</v>
      </c>
      <c r="L149" s="265" t="s">
        <v>841</v>
      </c>
      <c r="M149" s="265" t="s">
        <v>865</v>
      </c>
      <c r="N149" s="265" t="s">
        <v>866</v>
      </c>
      <c r="O149" s="263" t="s">
        <v>307</v>
      </c>
      <c r="P149" s="265" t="s">
        <v>438</v>
      </c>
      <c r="Q149" s="265" t="s">
        <v>438</v>
      </c>
      <c r="R149" s="265" t="s">
        <v>438</v>
      </c>
      <c r="S149" s="265" t="s">
        <v>438</v>
      </c>
      <c r="T149" s="265" t="s">
        <v>843</v>
      </c>
      <c r="U149" s="265" t="s">
        <v>438</v>
      </c>
      <c r="V149" s="411"/>
      <c r="W149" s="411">
        <v>75.400000000000006</v>
      </c>
      <c r="X149" s="411"/>
      <c r="Y149" s="411">
        <v>5</v>
      </c>
      <c r="Z149" s="408" t="s">
        <v>156</v>
      </c>
      <c r="AA149" s="408" t="s">
        <v>156</v>
      </c>
      <c r="AB149" s="427" t="s">
        <v>141</v>
      </c>
    </row>
    <row r="150" spans="2:28" s="4" customFormat="1" ht="33" customHeight="1" x14ac:dyDescent="0.2">
      <c r="B150" s="406">
        <v>62</v>
      </c>
      <c r="C150" s="263" t="s">
        <v>550</v>
      </c>
      <c r="D150" s="265"/>
      <c r="E150" s="265"/>
      <c r="F150" s="265"/>
      <c r="G150" s="265" t="s">
        <v>558</v>
      </c>
      <c r="H150" s="270">
        <v>173400</v>
      </c>
      <c r="I150" s="412" t="s">
        <v>106</v>
      </c>
      <c r="J150" s="263"/>
      <c r="K150" s="263" t="s">
        <v>579</v>
      </c>
      <c r="L150" s="265" t="s">
        <v>841</v>
      </c>
      <c r="M150" s="265"/>
      <c r="N150" s="265" t="s">
        <v>863</v>
      </c>
      <c r="O150" s="263" t="s">
        <v>141</v>
      </c>
      <c r="P150" s="265" t="s">
        <v>438</v>
      </c>
      <c r="Q150" s="265" t="s">
        <v>438</v>
      </c>
      <c r="R150" s="265" t="s">
        <v>438</v>
      </c>
      <c r="S150" s="265" t="s">
        <v>438</v>
      </c>
      <c r="T150" s="265" t="s">
        <v>843</v>
      </c>
      <c r="U150" s="265" t="s">
        <v>438</v>
      </c>
      <c r="V150" s="411"/>
      <c r="W150" s="411">
        <v>57.8</v>
      </c>
      <c r="X150" s="411"/>
      <c r="Y150" s="411">
        <v>3</v>
      </c>
      <c r="Z150" s="408" t="s">
        <v>156</v>
      </c>
      <c r="AA150" s="408" t="s">
        <v>156</v>
      </c>
      <c r="AB150" s="427" t="s">
        <v>141</v>
      </c>
    </row>
    <row r="151" spans="2:28" s="4" customFormat="1" ht="33" customHeight="1" x14ac:dyDescent="0.2">
      <c r="B151" s="405">
        <v>63</v>
      </c>
      <c r="C151" s="263" t="s">
        <v>550</v>
      </c>
      <c r="D151" s="265"/>
      <c r="E151" s="265"/>
      <c r="F151" s="265"/>
      <c r="G151" s="265" t="s">
        <v>558</v>
      </c>
      <c r="H151" s="270">
        <v>173400</v>
      </c>
      <c r="I151" s="412" t="s">
        <v>106</v>
      </c>
      <c r="J151" s="263"/>
      <c r="K151" s="263" t="s">
        <v>580</v>
      </c>
      <c r="L151" s="265" t="s">
        <v>841</v>
      </c>
      <c r="M151" s="265"/>
      <c r="N151" s="265" t="s">
        <v>863</v>
      </c>
      <c r="O151" s="263" t="s">
        <v>141</v>
      </c>
      <c r="P151" s="265" t="s">
        <v>438</v>
      </c>
      <c r="Q151" s="265" t="s">
        <v>438</v>
      </c>
      <c r="R151" s="265" t="s">
        <v>438</v>
      </c>
      <c r="S151" s="265" t="s">
        <v>438</v>
      </c>
      <c r="T151" s="265" t="s">
        <v>843</v>
      </c>
      <c r="U151" s="265" t="s">
        <v>438</v>
      </c>
      <c r="V151" s="411"/>
      <c r="W151" s="411">
        <v>57.8</v>
      </c>
      <c r="X151" s="411"/>
      <c r="Y151" s="411">
        <v>3</v>
      </c>
      <c r="Z151" s="408" t="s">
        <v>156</v>
      </c>
      <c r="AA151" s="408" t="s">
        <v>156</v>
      </c>
      <c r="AB151" s="427" t="s">
        <v>141</v>
      </c>
    </row>
    <row r="152" spans="2:28" s="4" customFormat="1" ht="33" customHeight="1" x14ac:dyDescent="0.2">
      <c r="B152" s="406">
        <v>64</v>
      </c>
      <c r="C152" s="263" t="s">
        <v>550</v>
      </c>
      <c r="D152" s="265"/>
      <c r="E152" s="265"/>
      <c r="F152" s="265"/>
      <c r="G152" s="265" t="s">
        <v>558</v>
      </c>
      <c r="H152" s="270">
        <v>162900</v>
      </c>
      <c r="I152" s="412" t="s">
        <v>106</v>
      </c>
      <c r="J152" s="263"/>
      <c r="K152" s="263" t="s">
        <v>581</v>
      </c>
      <c r="L152" s="265" t="s">
        <v>841</v>
      </c>
      <c r="M152" s="265" t="s">
        <v>867</v>
      </c>
      <c r="N152" s="265" t="s">
        <v>866</v>
      </c>
      <c r="O152" s="263" t="s">
        <v>307</v>
      </c>
      <c r="P152" s="265" t="s">
        <v>438</v>
      </c>
      <c r="Q152" s="265" t="s">
        <v>438</v>
      </c>
      <c r="R152" s="265" t="s">
        <v>438</v>
      </c>
      <c r="S152" s="265" t="s">
        <v>438</v>
      </c>
      <c r="T152" s="265" t="s">
        <v>843</v>
      </c>
      <c r="U152" s="265" t="s">
        <v>438</v>
      </c>
      <c r="V152" s="411"/>
      <c r="W152" s="411">
        <v>54.3</v>
      </c>
      <c r="X152" s="411"/>
      <c r="Y152" s="411">
        <v>3</v>
      </c>
      <c r="Z152" s="408" t="s">
        <v>156</v>
      </c>
      <c r="AA152" s="408" t="s">
        <v>156</v>
      </c>
      <c r="AB152" s="427" t="s">
        <v>141</v>
      </c>
    </row>
    <row r="153" spans="2:28" s="4" customFormat="1" ht="33" customHeight="1" x14ac:dyDescent="0.2">
      <c r="B153" s="405">
        <v>65</v>
      </c>
      <c r="C153" s="263" t="s">
        <v>550</v>
      </c>
      <c r="D153" s="265"/>
      <c r="E153" s="265"/>
      <c r="F153" s="265"/>
      <c r="G153" s="265" t="s">
        <v>558</v>
      </c>
      <c r="H153" s="270">
        <v>160200</v>
      </c>
      <c r="I153" s="412" t="s">
        <v>106</v>
      </c>
      <c r="J153" s="263"/>
      <c r="K153" s="263" t="s">
        <v>582</v>
      </c>
      <c r="L153" s="265" t="s">
        <v>841</v>
      </c>
      <c r="M153" s="265" t="s">
        <v>867</v>
      </c>
      <c r="N153" s="265" t="s">
        <v>866</v>
      </c>
      <c r="O153" s="263" t="s">
        <v>307</v>
      </c>
      <c r="P153" s="265" t="s">
        <v>438</v>
      </c>
      <c r="Q153" s="265" t="s">
        <v>438</v>
      </c>
      <c r="R153" s="265" t="s">
        <v>438</v>
      </c>
      <c r="S153" s="265" t="s">
        <v>438</v>
      </c>
      <c r="T153" s="265" t="s">
        <v>843</v>
      </c>
      <c r="U153" s="265" t="s">
        <v>438</v>
      </c>
      <c r="V153" s="411"/>
      <c r="W153" s="411">
        <v>53.4</v>
      </c>
      <c r="X153" s="411"/>
      <c r="Y153" s="411">
        <v>3</v>
      </c>
      <c r="Z153" s="408" t="s">
        <v>156</v>
      </c>
      <c r="AA153" s="408" t="s">
        <v>156</v>
      </c>
      <c r="AB153" s="427" t="s">
        <v>141</v>
      </c>
    </row>
    <row r="154" spans="2:28" s="4" customFormat="1" ht="33" customHeight="1" x14ac:dyDescent="0.2">
      <c r="B154" s="406">
        <v>66</v>
      </c>
      <c r="C154" s="263" t="s">
        <v>550</v>
      </c>
      <c r="D154" s="265"/>
      <c r="E154" s="265"/>
      <c r="F154" s="265"/>
      <c r="G154" s="265" t="s">
        <v>558</v>
      </c>
      <c r="H154" s="270">
        <v>162900</v>
      </c>
      <c r="I154" s="412" t="s">
        <v>106</v>
      </c>
      <c r="J154" s="263"/>
      <c r="K154" s="263" t="s">
        <v>583</v>
      </c>
      <c r="L154" s="265" t="s">
        <v>841</v>
      </c>
      <c r="M154" s="265" t="s">
        <v>867</v>
      </c>
      <c r="N154" s="265" t="s">
        <v>866</v>
      </c>
      <c r="O154" s="263" t="s">
        <v>307</v>
      </c>
      <c r="P154" s="265" t="s">
        <v>438</v>
      </c>
      <c r="Q154" s="265" t="s">
        <v>438</v>
      </c>
      <c r="R154" s="265" t="s">
        <v>438</v>
      </c>
      <c r="S154" s="265" t="s">
        <v>438</v>
      </c>
      <c r="T154" s="265" t="s">
        <v>843</v>
      </c>
      <c r="U154" s="265" t="s">
        <v>438</v>
      </c>
      <c r="V154" s="411"/>
      <c r="W154" s="411">
        <v>54.3</v>
      </c>
      <c r="X154" s="411"/>
      <c r="Y154" s="411">
        <v>3</v>
      </c>
      <c r="Z154" s="408" t="s">
        <v>156</v>
      </c>
      <c r="AA154" s="408" t="s">
        <v>156</v>
      </c>
      <c r="AB154" s="427" t="s">
        <v>141</v>
      </c>
    </row>
    <row r="155" spans="2:28" s="4" customFormat="1" ht="31.5" customHeight="1" x14ac:dyDescent="0.2">
      <c r="B155" s="405">
        <v>67</v>
      </c>
      <c r="C155" s="263" t="s">
        <v>550</v>
      </c>
      <c r="D155" s="265"/>
      <c r="E155" s="265"/>
      <c r="F155" s="265"/>
      <c r="G155" s="265" t="s">
        <v>551</v>
      </c>
      <c r="H155" s="270">
        <v>77700</v>
      </c>
      <c r="I155" s="412" t="s">
        <v>106</v>
      </c>
      <c r="J155" s="263"/>
      <c r="K155" s="263" t="s">
        <v>584</v>
      </c>
      <c r="L155" s="265" t="s">
        <v>841</v>
      </c>
      <c r="M155" s="265"/>
      <c r="N155" s="265"/>
      <c r="O155" s="263" t="s">
        <v>307</v>
      </c>
      <c r="P155" s="265" t="s">
        <v>438</v>
      </c>
      <c r="Q155" s="265" t="s">
        <v>438</v>
      </c>
      <c r="R155" s="265" t="s">
        <v>438</v>
      </c>
      <c r="S155" s="265" t="s">
        <v>438</v>
      </c>
      <c r="T155" s="265" t="s">
        <v>843</v>
      </c>
      <c r="U155" s="265" t="s">
        <v>438</v>
      </c>
      <c r="V155" s="411"/>
      <c r="W155" s="411">
        <v>25.9</v>
      </c>
      <c r="X155" s="411"/>
      <c r="Y155" s="411">
        <v>1</v>
      </c>
      <c r="Z155" s="408" t="s">
        <v>141</v>
      </c>
      <c r="AA155" s="408" t="s">
        <v>156</v>
      </c>
      <c r="AB155" s="427" t="s">
        <v>141</v>
      </c>
    </row>
    <row r="156" spans="2:28" s="4" customFormat="1" ht="31.5" customHeight="1" x14ac:dyDescent="0.2">
      <c r="B156" s="406">
        <v>68</v>
      </c>
      <c r="C156" s="263" t="s">
        <v>550</v>
      </c>
      <c r="D156" s="265"/>
      <c r="E156" s="265"/>
      <c r="F156" s="265"/>
      <c r="G156" s="265" t="s">
        <v>551</v>
      </c>
      <c r="H156" s="270">
        <v>136500</v>
      </c>
      <c r="I156" s="412" t="s">
        <v>106</v>
      </c>
      <c r="J156" s="263"/>
      <c r="K156" s="263" t="s">
        <v>585</v>
      </c>
      <c r="L156" s="265" t="s">
        <v>841</v>
      </c>
      <c r="M156" s="265"/>
      <c r="N156" s="265"/>
      <c r="O156" s="263" t="s">
        <v>141</v>
      </c>
      <c r="P156" s="265" t="s">
        <v>438</v>
      </c>
      <c r="Q156" s="265" t="s">
        <v>438</v>
      </c>
      <c r="R156" s="265" t="s">
        <v>438</v>
      </c>
      <c r="S156" s="265" t="s">
        <v>438</v>
      </c>
      <c r="T156" s="265" t="s">
        <v>843</v>
      </c>
      <c r="U156" s="265" t="s">
        <v>438</v>
      </c>
      <c r="V156" s="411"/>
      <c r="W156" s="411">
        <v>45.5</v>
      </c>
      <c r="X156" s="411"/>
      <c r="Y156" s="411">
        <v>2</v>
      </c>
      <c r="Z156" s="408" t="s">
        <v>141</v>
      </c>
      <c r="AA156" s="408" t="s">
        <v>156</v>
      </c>
      <c r="AB156" s="427" t="s">
        <v>141</v>
      </c>
    </row>
    <row r="157" spans="2:28" s="4" customFormat="1" ht="31.5" customHeight="1" x14ac:dyDescent="0.2">
      <c r="B157" s="405">
        <v>69</v>
      </c>
      <c r="C157" s="263" t="s">
        <v>550</v>
      </c>
      <c r="D157" s="265"/>
      <c r="E157" s="265"/>
      <c r="F157" s="265"/>
      <c r="G157" s="265" t="s">
        <v>551</v>
      </c>
      <c r="H157" s="270">
        <v>160500</v>
      </c>
      <c r="I157" s="412" t="s">
        <v>106</v>
      </c>
      <c r="J157" s="263"/>
      <c r="K157" s="263" t="s">
        <v>586</v>
      </c>
      <c r="L157" s="265" t="s">
        <v>841</v>
      </c>
      <c r="M157" s="265"/>
      <c r="N157" s="265"/>
      <c r="O157" s="263" t="s">
        <v>141</v>
      </c>
      <c r="P157" s="265" t="s">
        <v>438</v>
      </c>
      <c r="Q157" s="265" t="s">
        <v>438</v>
      </c>
      <c r="R157" s="265" t="s">
        <v>438</v>
      </c>
      <c r="S157" s="265" t="s">
        <v>438</v>
      </c>
      <c r="T157" s="265" t="s">
        <v>843</v>
      </c>
      <c r="U157" s="265" t="s">
        <v>438</v>
      </c>
      <c r="V157" s="411"/>
      <c r="W157" s="411">
        <v>53.5</v>
      </c>
      <c r="X157" s="411"/>
      <c r="Y157" s="411">
        <v>2</v>
      </c>
      <c r="Z157" s="408" t="s">
        <v>141</v>
      </c>
      <c r="AA157" s="408" t="s">
        <v>156</v>
      </c>
      <c r="AB157" s="427" t="s">
        <v>141</v>
      </c>
    </row>
    <row r="158" spans="2:28" s="4" customFormat="1" ht="28.5" customHeight="1" x14ac:dyDescent="0.2">
      <c r="B158" s="406">
        <v>70</v>
      </c>
      <c r="C158" s="263" t="s">
        <v>550</v>
      </c>
      <c r="D158" s="265"/>
      <c r="E158" s="265"/>
      <c r="F158" s="265"/>
      <c r="G158" s="265" t="s">
        <v>551</v>
      </c>
      <c r="H158" s="270">
        <v>247290</v>
      </c>
      <c r="I158" s="412" t="s">
        <v>106</v>
      </c>
      <c r="J158" s="263"/>
      <c r="K158" s="263" t="s">
        <v>587</v>
      </c>
      <c r="L158" s="265" t="s">
        <v>841</v>
      </c>
      <c r="M158" s="265"/>
      <c r="N158" s="265" t="s">
        <v>153</v>
      </c>
      <c r="O158" s="263" t="s">
        <v>307</v>
      </c>
      <c r="P158" s="265" t="s">
        <v>438</v>
      </c>
      <c r="Q158" s="265" t="s">
        <v>438</v>
      </c>
      <c r="R158" s="265" t="s">
        <v>438</v>
      </c>
      <c r="S158" s="265" t="s">
        <v>438</v>
      </c>
      <c r="T158" s="265" t="s">
        <v>843</v>
      </c>
      <c r="U158" s="265" t="s">
        <v>438</v>
      </c>
      <c r="V158" s="411"/>
      <c r="W158" s="411">
        <v>82.43</v>
      </c>
      <c r="X158" s="411"/>
      <c r="Y158" s="411">
        <v>1</v>
      </c>
      <c r="Z158" s="408" t="s">
        <v>141</v>
      </c>
      <c r="AA158" s="408" t="s">
        <v>156</v>
      </c>
      <c r="AB158" s="427" t="s">
        <v>141</v>
      </c>
    </row>
    <row r="159" spans="2:28" s="4" customFormat="1" ht="28.5" customHeight="1" x14ac:dyDescent="0.2">
      <c r="B159" s="405">
        <v>71</v>
      </c>
      <c r="C159" s="263" t="s">
        <v>550</v>
      </c>
      <c r="D159" s="265"/>
      <c r="E159" s="265"/>
      <c r="F159" s="265"/>
      <c r="G159" s="265" t="s">
        <v>551</v>
      </c>
      <c r="H159" s="270">
        <v>283500</v>
      </c>
      <c r="I159" s="412" t="s">
        <v>106</v>
      </c>
      <c r="J159" s="263"/>
      <c r="K159" s="263" t="s">
        <v>588</v>
      </c>
      <c r="L159" s="265" t="s">
        <v>841</v>
      </c>
      <c r="M159" s="265"/>
      <c r="N159" s="265" t="s">
        <v>858</v>
      </c>
      <c r="O159" s="263" t="s">
        <v>141</v>
      </c>
      <c r="P159" s="265" t="s">
        <v>438</v>
      </c>
      <c r="Q159" s="265" t="s">
        <v>438</v>
      </c>
      <c r="R159" s="265" t="s">
        <v>438</v>
      </c>
      <c r="S159" s="265" t="s">
        <v>438</v>
      </c>
      <c r="T159" s="265" t="s">
        <v>843</v>
      </c>
      <c r="U159" s="265" t="s">
        <v>438</v>
      </c>
      <c r="V159" s="411">
        <v>240.93</v>
      </c>
      <c r="W159" s="411">
        <v>94.5</v>
      </c>
      <c r="X159" s="411"/>
      <c r="Y159" s="411">
        <v>3</v>
      </c>
      <c r="Z159" s="408" t="s">
        <v>156</v>
      </c>
      <c r="AA159" s="408" t="s">
        <v>156</v>
      </c>
      <c r="AB159" s="427" t="s">
        <v>141</v>
      </c>
    </row>
    <row r="160" spans="2:28" s="4" customFormat="1" ht="28.5" customHeight="1" x14ac:dyDescent="0.2">
      <c r="B160" s="406">
        <v>72</v>
      </c>
      <c r="C160" s="263" t="s">
        <v>550</v>
      </c>
      <c r="D160" s="265"/>
      <c r="E160" s="265"/>
      <c r="F160" s="265"/>
      <c r="G160" s="265" t="s">
        <v>551</v>
      </c>
      <c r="H160" s="270">
        <v>123810</v>
      </c>
      <c r="I160" s="412" t="s">
        <v>106</v>
      </c>
      <c r="J160" s="263"/>
      <c r="K160" s="263" t="s">
        <v>589</v>
      </c>
      <c r="L160" s="265" t="s">
        <v>841</v>
      </c>
      <c r="M160" s="265" t="s">
        <v>152</v>
      </c>
      <c r="N160" s="265" t="s">
        <v>847</v>
      </c>
      <c r="O160" s="263" t="s">
        <v>141</v>
      </c>
      <c r="P160" s="265" t="s">
        <v>438</v>
      </c>
      <c r="Q160" s="265" t="s">
        <v>438</v>
      </c>
      <c r="R160" s="265" t="s">
        <v>438</v>
      </c>
      <c r="S160" s="265" t="s">
        <v>438</v>
      </c>
      <c r="T160" s="265" t="s">
        <v>843</v>
      </c>
      <c r="U160" s="265" t="s">
        <v>438</v>
      </c>
      <c r="V160" s="411"/>
      <c r="W160" s="411">
        <v>41.27</v>
      </c>
      <c r="X160" s="411"/>
      <c r="Y160" s="411">
        <v>3</v>
      </c>
      <c r="Z160" s="408" t="s">
        <v>156</v>
      </c>
      <c r="AA160" s="408" t="s">
        <v>156</v>
      </c>
      <c r="AB160" s="427" t="s">
        <v>141</v>
      </c>
    </row>
    <row r="161" spans="2:28" s="4" customFormat="1" ht="28.5" customHeight="1" x14ac:dyDescent="0.2">
      <c r="B161" s="405">
        <v>73</v>
      </c>
      <c r="C161" s="263" t="s">
        <v>550</v>
      </c>
      <c r="D161" s="265"/>
      <c r="E161" s="265"/>
      <c r="F161" s="265"/>
      <c r="G161" s="265" t="s">
        <v>551</v>
      </c>
      <c r="H161" s="270">
        <v>137340</v>
      </c>
      <c r="I161" s="412" t="s">
        <v>106</v>
      </c>
      <c r="J161" s="263"/>
      <c r="K161" s="263" t="s">
        <v>590</v>
      </c>
      <c r="L161" s="265" t="s">
        <v>841</v>
      </c>
      <c r="M161" s="265" t="s">
        <v>152</v>
      </c>
      <c r="N161" s="265" t="s">
        <v>847</v>
      </c>
      <c r="O161" s="263" t="s">
        <v>141</v>
      </c>
      <c r="P161" s="265" t="s">
        <v>438</v>
      </c>
      <c r="Q161" s="265" t="s">
        <v>438</v>
      </c>
      <c r="R161" s="265" t="s">
        <v>438</v>
      </c>
      <c r="S161" s="265" t="s">
        <v>438</v>
      </c>
      <c r="T161" s="265" t="s">
        <v>843</v>
      </c>
      <c r="U161" s="265" t="s">
        <v>438</v>
      </c>
      <c r="V161" s="411"/>
      <c r="W161" s="411">
        <v>45.78</v>
      </c>
      <c r="X161" s="411"/>
      <c r="Y161" s="411">
        <v>2</v>
      </c>
      <c r="Z161" s="408" t="s">
        <v>141</v>
      </c>
      <c r="AA161" s="408" t="s">
        <v>156</v>
      </c>
      <c r="AB161" s="427" t="s">
        <v>141</v>
      </c>
    </row>
    <row r="162" spans="2:28" s="4" customFormat="1" ht="28.5" customHeight="1" x14ac:dyDescent="0.2">
      <c r="B162" s="406">
        <v>74</v>
      </c>
      <c r="C162" s="263" t="s">
        <v>550</v>
      </c>
      <c r="D162" s="265"/>
      <c r="E162" s="265"/>
      <c r="F162" s="265"/>
      <c r="G162" s="265"/>
      <c r="H162" s="270">
        <v>286350</v>
      </c>
      <c r="I162" s="412" t="s">
        <v>106</v>
      </c>
      <c r="J162" s="263"/>
      <c r="K162" s="263" t="s">
        <v>591</v>
      </c>
      <c r="L162" s="265" t="s">
        <v>841</v>
      </c>
      <c r="M162" s="265"/>
      <c r="N162" s="265" t="s">
        <v>153</v>
      </c>
      <c r="O162" s="263" t="s">
        <v>307</v>
      </c>
      <c r="P162" s="265" t="s">
        <v>438</v>
      </c>
      <c r="Q162" s="265" t="s">
        <v>438</v>
      </c>
      <c r="R162" s="265" t="s">
        <v>438</v>
      </c>
      <c r="S162" s="265" t="s">
        <v>438</v>
      </c>
      <c r="T162" s="265" t="s">
        <v>843</v>
      </c>
      <c r="U162" s="265" t="s">
        <v>438</v>
      </c>
      <c r="V162" s="411"/>
      <c r="W162" s="411">
        <v>95.45</v>
      </c>
      <c r="X162" s="411"/>
      <c r="Y162" s="411">
        <v>1</v>
      </c>
      <c r="Z162" s="408" t="s">
        <v>141</v>
      </c>
      <c r="AA162" s="408" t="s">
        <v>156</v>
      </c>
      <c r="AB162" s="427" t="s">
        <v>141</v>
      </c>
    </row>
    <row r="163" spans="2:28" s="4" customFormat="1" ht="28.5" customHeight="1" x14ac:dyDescent="0.2">
      <c r="B163" s="405">
        <v>75</v>
      </c>
      <c r="C163" s="263" t="s">
        <v>550</v>
      </c>
      <c r="D163" s="265"/>
      <c r="E163" s="265"/>
      <c r="F163" s="265"/>
      <c r="G163" s="265" t="s">
        <v>558</v>
      </c>
      <c r="H163" s="270">
        <v>162900</v>
      </c>
      <c r="I163" s="412" t="s">
        <v>106</v>
      </c>
      <c r="J163" s="263"/>
      <c r="K163" s="263" t="s">
        <v>592</v>
      </c>
      <c r="L163" s="265" t="s">
        <v>841</v>
      </c>
      <c r="M163" s="265" t="s">
        <v>867</v>
      </c>
      <c r="N163" s="265" t="s">
        <v>866</v>
      </c>
      <c r="O163" s="263" t="s">
        <v>307</v>
      </c>
      <c r="P163" s="265" t="s">
        <v>438</v>
      </c>
      <c r="Q163" s="265" t="s">
        <v>438</v>
      </c>
      <c r="R163" s="265" t="s">
        <v>438</v>
      </c>
      <c r="S163" s="265" t="s">
        <v>438</v>
      </c>
      <c r="T163" s="265" t="s">
        <v>843</v>
      </c>
      <c r="U163" s="265" t="s">
        <v>438</v>
      </c>
      <c r="V163" s="411"/>
      <c r="W163" s="411">
        <v>54.3</v>
      </c>
      <c r="X163" s="411"/>
      <c r="Y163" s="411">
        <v>3</v>
      </c>
      <c r="Z163" s="408" t="s">
        <v>156</v>
      </c>
      <c r="AA163" s="408" t="s">
        <v>156</v>
      </c>
      <c r="AB163" s="427" t="s">
        <v>141</v>
      </c>
    </row>
    <row r="164" spans="2:28" s="4" customFormat="1" ht="28.5" customHeight="1" x14ac:dyDescent="0.2">
      <c r="B164" s="406">
        <v>76</v>
      </c>
      <c r="C164" s="263" t="s">
        <v>550</v>
      </c>
      <c r="D164" s="265"/>
      <c r="E164" s="265"/>
      <c r="F164" s="265"/>
      <c r="G164" s="265" t="s">
        <v>558</v>
      </c>
      <c r="H164" s="270">
        <v>162900</v>
      </c>
      <c r="I164" s="412" t="s">
        <v>106</v>
      </c>
      <c r="J164" s="263"/>
      <c r="K164" s="263" t="s">
        <v>593</v>
      </c>
      <c r="L164" s="265" t="s">
        <v>841</v>
      </c>
      <c r="M164" s="265" t="s">
        <v>867</v>
      </c>
      <c r="N164" s="265" t="s">
        <v>866</v>
      </c>
      <c r="O164" s="263" t="s">
        <v>307</v>
      </c>
      <c r="P164" s="265" t="s">
        <v>438</v>
      </c>
      <c r="Q164" s="265" t="s">
        <v>438</v>
      </c>
      <c r="R164" s="265" t="s">
        <v>438</v>
      </c>
      <c r="S164" s="265" t="s">
        <v>438</v>
      </c>
      <c r="T164" s="265" t="s">
        <v>843</v>
      </c>
      <c r="U164" s="265" t="s">
        <v>438</v>
      </c>
      <c r="V164" s="411"/>
      <c r="W164" s="411">
        <v>54.3</v>
      </c>
      <c r="X164" s="411"/>
      <c r="Y164" s="411">
        <v>3</v>
      </c>
      <c r="Z164" s="408" t="s">
        <v>156</v>
      </c>
      <c r="AA164" s="408" t="s">
        <v>156</v>
      </c>
      <c r="AB164" s="427" t="s">
        <v>141</v>
      </c>
    </row>
    <row r="165" spans="2:28" s="4" customFormat="1" ht="28.5" customHeight="1" x14ac:dyDescent="0.2">
      <c r="B165" s="405">
        <v>77</v>
      </c>
      <c r="C165" s="263" t="s">
        <v>550</v>
      </c>
      <c r="D165" s="265"/>
      <c r="E165" s="265"/>
      <c r="F165" s="265"/>
      <c r="G165" s="265" t="s">
        <v>558</v>
      </c>
      <c r="H165" s="270">
        <v>188100</v>
      </c>
      <c r="I165" s="412" t="s">
        <v>106</v>
      </c>
      <c r="J165" s="263"/>
      <c r="K165" s="266" t="s">
        <v>594</v>
      </c>
      <c r="L165" s="265" t="s">
        <v>841</v>
      </c>
      <c r="M165" s="265"/>
      <c r="N165" s="265" t="s">
        <v>863</v>
      </c>
      <c r="O165" s="263" t="s">
        <v>141</v>
      </c>
      <c r="P165" s="265" t="s">
        <v>438</v>
      </c>
      <c r="Q165" s="265" t="s">
        <v>438</v>
      </c>
      <c r="R165" s="265" t="s">
        <v>438</v>
      </c>
      <c r="S165" s="265" t="s">
        <v>438</v>
      </c>
      <c r="T165" s="265" t="s">
        <v>843</v>
      </c>
      <c r="U165" s="265" t="s">
        <v>438</v>
      </c>
      <c r="V165" s="411"/>
      <c r="W165" s="411">
        <v>62.7</v>
      </c>
      <c r="X165" s="411"/>
      <c r="Y165" s="411">
        <v>3</v>
      </c>
      <c r="Z165" s="408" t="s">
        <v>156</v>
      </c>
      <c r="AA165" s="408" t="s">
        <v>156</v>
      </c>
      <c r="AB165" s="427" t="s">
        <v>141</v>
      </c>
    </row>
    <row r="166" spans="2:28" s="4" customFormat="1" ht="28.5" customHeight="1" x14ac:dyDescent="0.2">
      <c r="B166" s="406">
        <v>78</v>
      </c>
      <c r="C166" s="263" t="s">
        <v>550</v>
      </c>
      <c r="D166" s="265"/>
      <c r="E166" s="265"/>
      <c r="F166" s="265"/>
      <c r="G166" s="265" t="s">
        <v>558</v>
      </c>
      <c r="H166" s="270">
        <v>156360</v>
      </c>
      <c r="I166" s="412" t="s">
        <v>106</v>
      </c>
      <c r="J166" s="263"/>
      <c r="K166" s="263" t="s">
        <v>595</v>
      </c>
      <c r="L166" s="265" t="s">
        <v>841</v>
      </c>
      <c r="M166" s="265" t="s">
        <v>152</v>
      </c>
      <c r="N166" s="265" t="s">
        <v>863</v>
      </c>
      <c r="O166" s="263" t="s">
        <v>141</v>
      </c>
      <c r="P166" s="265" t="s">
        <v>438</v>
      </c>
      <c r="Q166" s="265" t="s">
        <v>438</v>
      </c>
      <c r="R166" s="265" t="s">
        <v>438</v>
      </c>
      <c r="S166" s="265" t="s">
        <v>438</v>
      </c>
      <c r="T166" s="265" t="s">
        <v>843</v>
      </c>
      <c r="U166" s="265" t="s">
        <v>438</v>
      </c>
      <c r="V166" s="411"/>
      <c r="W166" s="411">
        <v>52.12</v>
      </c>
      <c r="X166" s="411"/>
      <c r="Y166" s="411">
        <v>2</v>
      </c>
      <c r="Z166" s="408" t="s">
        <v>141</v>
      </c>
      <c r="AA166" s="408" t="s">
        <v>156</v>
      </c>
      <c r="AB166" s="427" t="s">
        <v>141</v>
      </c>
    </row>
    <row r="167" spans="2:28" s="4" customFormat="1" ht="28.5" customHeight="1" x14ac:dyDescent="0.2">
      <c r="B167" s="405">
        <v>79</v>
      </c>
      <c r="C167" s="263" t="s">
        <v>550</v>
      </c>
      <c r="D167" s="265"/>
      <c r="E167" s="265"/>
      <c r="F167" s="265"/>
      <c r="G167" s="265" t="s">
        <v>558</v>
      </c>
      <c r="H167" s="270">
        <v>249000</v>
      </c>
      <c r="I167" s="412" t="s">
        <v>106</v>
      </c>
      <c r="J167" s="263"/>
      <c r="K167" s="263" t="s">
        <v>596</v>
      </c>
      <c r="L167" s="265" t="s">
        <v>841</v>
      </c>
      <c r="M167" s="265" t="s">
        <v>152</v>
      </c>
      <c r="N167" s="265" t="s">
        <v>863</v>
      </c>
      <c r="O167" s="263" t="s">
        <v>141</v>
      </c>
      <c r="P167" s="265" t="s">
        <v>438</v>
      </c>
      <c r="Q167" s="265" t="s">
        <v>438</v>
      </c>
      <c r="R167" s="265" t="s">
        <v>438</v>
      </c>
      <c r="S167" s="265" t="s">
        <v>438</v>
      </c>
      <c r="T167" s="265" t="s">
        <v>843</v>
      </c>
      <c r="U167" s="265" t="s">
        <v>438</v>
      </c>
      <c r="V167" s="411"/>
      <c r="W167" s="411">
        <v>83</v>
      </c>
      <c r="X167" s="411"/>
      <c r="Y167" s="411">
        <v>2</v>
      </c>
      <c r="Z167" s="408" t="s">
        <v>141</v>
      </c>
      <c r="AA167" s="408" t="s">
        <v>156</v>
      </c>
      <c r="AB167" s="427" t="s">
        <v>141</v>
      </c>
    </row>
    <row r="168" spans="2:28" s="4" customFormat="1" ht="28.5" customHeight="1" x14ac:dyDescent="0.2">
      <c r="B168" s="406">
        <v>80</v>
      </c>
      <c r="C168" s="263" t="s">
        <v>550</v>
      </c>
      <c r="D168" s="265"/>
      <c r="E168" s="265"/>
      <c r="F168" s="265"/>
      <c r="G168" s="265" t="s">
        <v>558</v>
      </c>
      <c r="H168" s="270">
        <v>173100</v>
      </c>
      <c r="I168" s="412" t="s">
        <v>106</v>
      </c>
      <c r="J168" s="263"/>
      <c r="K168" s="263" t="s">
        <v>597</v>
      </c>
      <c r="L168" s="265" t="s">
        <v>841</v>
      </c>
      <c r="M168" s="265" t="s">
        <v>152</v>
      </c>
      <c r="N168" s="265" t="s">
        <v>863</v>
      </c>
      <c r="O168" s="263" t="s">
        <v>141</v>
      </c>
      <c r="P168" s="265" t="s">
        <v>438</v>
      </c>
      <c r="Q168" s="265" t="s">
        <v>438</v>
      </c>
      <c r="R168" s="265" t="s">
        <v>438</v>
      </c>
      <c r="S168" s="265" t="s">
        <v>438</v>
      </c>
      <c r="T168" s="265" t="s">
        <v>843</v>
      </c>
      <c r="U168" s="265" t="s">
        <v>438</v>
      </c>
      <c r="V168" s="411"/>
      <c r="W168" s="411">
        <v>57.7</v>
      </c>
      <c r="X168" s="411"/>
      <c r="Y168" s="411">
        <v>2</v>
      </c>
      <c r="Z168" s="408" t="s">
        <v>141</v>
      </c>
      <c r="AA168" s="408" t="s">
        <v>156</v>
      </c>
      <c r="AB168" s="427" t="s">
        <v>141</v>
      </c>
    </row>
    <row r="169" spans="2:28" s="4" customFormat="1" ht="28.5" customHeight="1" x14ac:dyDescent="0.2">
      <c r="B169" s="405">
        <v>81</v>
      </c>
      <c r="C169" s="263" t="s">
        <v>550</v>
      </c>
      <c r="D169" s="265"/>
      <c r="E169" s="265"/>
      <c r="F169" s="265"/>
      <c r="G169" s="265" t="s">
        <v>551</v>
      </c>
      <c r="H169" s="270">
        <v>353040</v>
      </c>
      <c r="I169" s="412" t="s">
        <v>106</v>
      </c>
      <c r="J169" s="263"/>
      <c r="K169" s="263" t="s">
        <v>598</v>
      </c>
      <c r="L169" s="265" t="s">
        <v>841</v>
      </c>
      <c r="M169" s="265"/>
      <c r="N169" s="265"/>
      <c r="O169" s="263"/>
      <c r="P169" s="265" t="s">
        <v>438</v>
      </c>
      <c r="Q169" s="265" t="s">
        <v>438</v>
      </c>
      <c r="R169" s="265" t="s">
        <v>438</v>
      </c>
      <c r="S169" s="265" t="s">
        <v>438</v>
      </c>
      <c r="T169" s="265" t="s">
        <v>843</v>
      </c>
      <c r="U169" s="265" t="s">
        <v>438</v>
      </c>
      <c r="V169" s="411"/>
      <c r="W169" s="411">
        <v>117.68</v>
      </c>
      <c r="X169" s="411"/>
      <c r="Y169" s="411">
        <v>1</v>
      </c>
      <c r="Z169" s="408"/>
      <c r="AA169" s="408" t="s">
        <v>156</v>
      </c>
      <c r="AB169" s="427" t="s">
        <v>141</v>
      </c>
    </row>
    <row r="170" spans="2:28" s="4" customFormat="1" ht="28.5" customHeight="1" x14ac:dyDescent="0.2">
      <c r="B170" s="406">
        <v>82</v>
      </c>
      <c r="C170" s="263" t="s">
        <v>550</v>
      </c>
      <c r="D170" s="265"/>
      <c r="E170" s="265"/>
      <c r="F170" s="265"/>
      <c r="G170" s="265" t="s">
        <v>551</v>
      </c>
      <c r="H170" s="270">
        <v>250200</v>
      </c>
      <c r="I170" s="412" t="s">
        <v>106</v>
      </c>
      <c r="J170" s="263"/>
      <c r="K170" s="263" t="s">
        <v>599</v>
      </c>
      <c r="L170" s="265" t="s">
        <v>841</v>
      </c>
      <c r="M170" s="265"/>
      <c r="N170" s="265" t="s">
        <v>847</v>
      </c>
      <c r="O170" s="263" t="s">
        <v>141</v>
      </c>
      <c r="P170" s="265" t="s">
        <v>438</v>
      </c>
      <c r="Q170" s="265" t="s">
        <v>438</v>
      </c>
      <c r="R170" s="265" t="s">
        <v>438</v>
      </c>
      <c r="S170" s="265" t="s">
        <v>438</v>
      </c>
      <c r="T170" s="265" t="s">
        <v>843</v>
      </c>
      <c r="U170" s="265" t="s">
        <v>438</v>
      </c>
      <c r="V170" s="411"/>
      <c r="W170" s="411">
        <v>83.4</v>
      </c>
      <c r="X170" s="411"/>
      <c r="Y170" s="411">
        <v>2</v>
      </c>
      <c r="Z170" s="408" t="s">
        <v>141</v>
      </c>
      <c r="AA170" s="408" t="s">
        <v>156</v>
      </c>
      <c r="AB170" s="427" t="s">
        <v>141</v>
      </c>
    </row>
    <row r="171" spans="2:28" s="4" customFormat="1" ht="28.5" customHeight="1" x14ac:dyDescent="0.2">
      <c r="B171" s="405">
        <v>83</v>
      </c>
      <c r="C171" s="263" t="s">
        <v>550</v>
      </c>
      <c r="D171" s="265"/>
      <c r="E171" s="265"/>
      <c r="F171" s="265"/>
      <c r="G171" s="265">
        <v>1970</v>
      </c>
      <c r="H171" s="270">
        <v>210600</v>
      </c>
      <c r="I171" s="412" t="s">
        <v>106</v>
      </c>
      <c r="J171" s="263"/>
      <c r="K171" s="263" t="s">
        <v>600</v>
      </c>
      <c r="L171" s="265" t="s">
        <v>841</v>
      </c>
      <c r="M171" s="265" t="s">
        <v>867</v>
      </c>
      <c r="N171" s="265" t="s">
        <v>866</v>
      </c>
      <c r="O171" s="263" t="s">
        <v>307</v>
      </c>
      <c r="P171" s="265" t="s">
        <v>438</v>
      </c>
      <c r="Q171" s="265" t="s">
        <v>438</v>
      </c>
      <c r="R171" s="265" t="s">
        <v>438</v>
      </c>
      <c r="S171" s="265" t="s">
        <v>438</v>
      </c>
      <c r="T171" s="265" t="s">
        <v>843</v>
      </c>
      <c r="U171" s="265" t="s">
        <v>438</v>
      </c>
      <c r="V171" s="411"/>
      <c r="W171" s="411">
        <v>70.2</v>
      </c>
      <c r="X171" s="411"/>
      <c r="Y171" s="411">
        <v>3</v>
      </c>
      <c r="Z171" s="408" t="s">
        <v>156</v>
      </c>
      <c r="AA171" s="408" t="s">
        <v>156</v>
      </c>
      <c r="AB171" s="427" t="s">
        <v>141</v>
      </c>
    </row>
    <row r="172" spans="2:28" s="4" customFormat="1" ht="28.5" customHeight="1" x14ac:dyDescent="0.2">
      <c r="B172" s="406">
        <v>84</v>
      </c>
      <c r="C172" s="263" t="s">
        <v>550</v>
      </c>
      <c r="D172" s="265"/>
      <c r="E172" s="265"/>
      <c r="F172" s="265"/>
      <c r="G172" s="265" t="s">
        <v>551</v>
      </c>
      <c r="H172" s="270">
        <v>624210</v>
      </c>
      <c r="I172" s="412" t="s">
        <v>106</v>
      </c>
      <c r="J172" s="263"/>
      <c r="K172" s="263" t="s">
        <v>601</v>
      </c>
      <c r="L172" s="265" t="s">
        <v>841</v>
      </c>
      <c r="M172" s="265" t="s">
        <v>152</v>
      </c>
      <c r="N172" s="265" t="s">
        <v>855</v>
      </c>
      <c r="O172" s="263" t="s">
        <v>141</v>
      </c>
      <c r="P172" s="265" t="s">
        <v>438</v>
      </c>
      <c r="Q172" s="265" t="s">
        <v>438</v>
      </c>
      <c r="R172" s="265" t="s">
        <v>438</v>
      </c>
      <c r="S172" s="265" t="s">
        <v>438</v>
      </c>
      <c r="T172" s="265" t="s">
        <v>843</v>
      </c>
      <c r="U172" s="265" t="s">
        <v>438</v>
      </c>
      <c r="V172" s="411"/>
      <c r="W172" s="411">
        <v>208.07</v>
      </c>
      <c r="X172" s="411"/>
      <c r="Y172" s="411">
        <v>3</v>
      </c>
      <c r="Z172" s="408" t="s">
        <v>156</v>
      </c>
      <c r="AA172" s="408" t="s">
        <v>156</v>
      </c>
      <c r="AB172" s="427" t="s">
        <v>141</v>
      </c>
    </row>
    <row r="173" spans="2:28" s="4" customFormat="1" ht="28.5" customHeight="1" x14ac:dyDescent="0.2">
      <c r="B173" s="405">
        <v>85</v>
      </c>
      <c r="C173" s="263" t="s">
        <v>550</v>
      </c>
      <c r="D173" s="265"/>
      <c r="E173" s="265"/>
      <c r="F173" s="265"/>
      <c r="G173" s="265"/>
      <c r="H173" s="270">
        <v>165300</v>
      </c>
      <c r="I173" s="412" t="s">
        <v>106</v>
      </c>
      <c r="J173" s="263"/>
      <c r="K173" s="263" t="s">
        <v>602</v>
      </c>
      <c r="L173" s="265" t="s">
        <v>841</v>
      </c>
      <c r="M173" s="265" t="s">
        <v>867</v>
      </c>
      <c r="N173" s="265" t="s">
        <v>866</v>
      </c>
      <c r="O173" s="263" t="s">
        <v>307</v>
      </c>
      <c r="P173" s="265" t="s">
        <v>438</v>
      </c>
      <c r="Q173" s="265" t="s">
        <v>438</v>
      </c>
      <c r="R173" s="265" t="s">
        <v>438</v>
      </c>
      <c r="S173" s="265" t="s">
        <v>438</v>
      </c>
      <c r="T173" s="265" t="s">
        <v>843</v>
      </c>
      <c r="U173" s="265" t="s">
        <v>438</v>
      </c>
      <c r="V173" s="411"/>
      <c r="W173" s="411">
        <v>55.1</v>
      </c>
      <c r="X173" s="411"/>
      <c r="Y173" s="411"/>
      <c r="Z173" s="408" t="s">
        <v>156</v>
      </c>
      <c r="AA173" s="408" t="s">
        <v>156</v>
      </c>
      <c r="AB173" s="427" t="s">
        <v>141</v>
      </c>
    </row>
    <row r="174" spans="2:28" s="4" customFormat="1" ht="28.5" customHeight="1" x14ac:dyDescent="0.2">
      <c r="B174" s="406">
        <v>86</v>
      </c>
      <c r="C174" s="263" t="s">
        <v>550</v>
      </c>
      <c r="D174" s="265"/>
      <c r="E174" s="265"/>
      <c r="F174" s="265"/>
      <c r="G174" s="265"/>
      <c r="H174" s="270">
        <v>165750</v>
      </c>
      <c r="I174" s="412" t="s">
        <v>106</v>
      </c>
      <c r="J174" s="263"/>
      <c r="K174" s="263" t="s">
        <v>603</v>
      </c>
      <c r="L174" s="265" t="s">
        <v>841</v>
      </c>
      <c r="M174" s="265" t="s">
        <v>867</v>
      </c>
      <c r="N174" s="265" t="s">
        <v>866</v>
      </c>
      <c r="O174" s="263" t="s">
        <v>307</v>
      </c>
      <c r="P174" s="265" t="s">
        <v>438</v>
      </c>
      <c r="Q174" s="265" t="s">
        <v>438</v>
      </c>
      <c r="R174" s="265" t="s">
        <v>438</v>
      </c>
      <c r="S174" s="265" t="s">
        <v>438</v>
      </c>
      <c r="T174" s="265" t="s">
        <v>843</v>
      </c>
      <c r="U174" s="265" t="s">
        <v>438</v>
      </c>
      <c r="V174" s="411"/>
      <c r="W174" s="411">
        <v>55.25</v>
      </c>
      <c r="X174" s="411"/>
      <c r="Y174" s="411"/>
      <c r="Z174" s="408" t="s">
        <v>156</v>
      </c>
      <c r="AA174" s="408" t="s">
        <v>156</v>
      </c>
      <c r="AB174" s="427" t="s">
        <v>141</v>
      </c>
    </row>
    <row r="175" spans="2:28" s="4" customFormat="1" ht="28.5" customHeight="1" x14ac:dyDescent="0.2">
      <c r="B175" s="405">
        <v>87</v>
      </c>
      <c r="C175" s="263" t="s">
        <v>550</v>
      </c>
      <c r="D175" s="265"/>
      <c r="E175" s="265"/>
      <c r="F175" s="265"/>
      <c r="G175" s="265"/>
      <c r="H175" s="270">
        <v>163800</v>
      </c>
      <c r="I175" s="412" t="s">
        <v>106</v>
      </c>
      <c r="J175" s="263"/>
      <c r="K175" s="263" t="s">
        <v>604</v>
      </c>
      <c r="L175" s="265" t="s">
        <v>841</v>
      </c>
      <c r="M175" s="265" t="s">
        <v>867</v>
      </c>
      <c r="N175" s="265" t="s">
        <v>866</v>
      </c>
      <c r="O175" s="263" t="s">
        <v>307</v>
      </c>
      <c r="P175" s="265" t="s">
        <v>438</v>
      </c>
      <c r="Q175" s="265" t="s">
        <v>438</v>
      </c>
      <c r="R175" s="265" t="s">
        <v>438</v>
      </c>
      <c r="S175" s="265" t="s">
        <v>438</v>
      </c>
      <c r="T175" s="265" t="s">
        <v>843</v>
      </c>
      <c r="U175" s="265" t="s">
        <v>438</v>
      </c>
      <c r="V175" s="411"/>
      <c r="W175" s="411">
        <v>54.6</v>
      </c>
      <c r="X175" s="411"/>
      <c r="Y175" s="411"/>
      <c r="Z175" s="408" t="s">
        <v>156</v>
      </c>
      <c r="AA175" s="408" t="s">
        <v>156</v>
      </c>
      <c r="AB175" s="427" t="s">
        <v>141</v>
      </c>
    </row>
    <row r="176" spans="2:28" s="4" customFormat="1" ht="28.5" customHeight="1" x14ac:dyDescent="0.2">
      <c r="B176" s="406">
        <v>88</v>
      </c>
      <c r="C176" s="263" t="s">
        <v>550</v>
      </c>
      <c r="D176" s="265"/>
      <c r="E176" s="265"/>
      <c r="F176" s="265"/>
      <c r="G176" s="265"/>
      <c r="H176" s="270">
        <v>164800</v>
      </c>
      <c r="I176" s="412" t="s">
        <v>106</v>
      </c>
      <c r="J176" s="263"/>
      <c r="K176" s="263" t="s">
        <v>605</v>
      </c>
      <c r="L176" s="265" t="s">
        <v>841</v>
      </c>
      <c r="M176" s="265" t="s">
        <v>152</v>
      </c>
      <c r="N176" s="265" t="s">
        <v>855</v>
      </c>
      <c r="O176" s="263" t="s">
        <v>141</v>
      </c>
      <c r="P176" s="265" t="s">
        <v>438</v>
      </c>
      <c r="Q176" s="265" t="s">
        <v>438</v>
      </c>
      <c r="R176" s="265" t="s">
        <v>438</v>
      </c>
      <c r="S176" s="265" t="s">
        <v>438</v>
      </c>
      <c r="T176" s="265" t="s">
        <v>843</v>
      </c>
      <c r="U176" s="265" t="s">
        <v>438</v>
      </c>
      <c r="V176" s="411"/>
      <c r="W176" s="411">
        <v>45.6</v>
      </c>
      <c r="X176" s="411"/>
      <c r="Y176" s="411">
        <v>2</v>
      </c>
      <c r="Z176" s="408" t="s">
        <v>141</v>
      </c>
      <c r="AA176" s="408" t="s">
        <v>156</v>
      </c>
      <c r="AB176" s="427" t="s">
        <v>141</v>
      </c>
    </row>
    <row r="177" spans="2:28" s="4" customFormat="1" ht="28.5" customHeight="1" x14ac:dyDescent="0.2">
      <c r="B177" s="405">
        <v>89</v>
      </c>
      <c r="C177" s="263" t="s">
        <v>550</v>
      </c>
      <c r="D177" s="265"/>
      <c r="E177" s="265"/>
      <c r="F177" s="265"/>
      <c r="G177" s="265"/>
      <c r="H177" s="270">
        <v>144900</v>
      </c>
      <c r="I177" s="412" t="s">
        <v>106</v>
      </c>
      <c r="J177" s="263"/>
      <c r="K177" s="263" t="s">
        <v>606</v>
      </c>
      <c r="L177" s="265" t="s">
        <v>841</v>
      </c>
      <c r="M177" s="265" t="s">
        <v>152</v>
      </c>
      <c r="N177" s="265" t="s">
        <v>855</v>
      </c>
      <c r="O177" s="263" t="s">
        <v>141</v>
      </c>
      <c r="P177" s="265" t="s">
        <v>438</v>
      </c>
      <c r="Q177" s="265" t="s">
        <v>438</v>
      </c>
      <c r="R177" s="265" t="s">
        <v>438</v>
      </c>
      <c r="S177" s="265" t="s">
        <v>438</v>
      </c>
      <c r="T177" s="265" t="s">
        <v>843</v>
      </c>
      <c r="U177" s="265" t="s">
        <v>438</v>
      </c>
      <c r="V177" s="411"/>
      <c r="W177" s="411">
        <v>48.3</v>
      </c>
      <c r="X177" s="411"/>
      <c r="Y177" s="411"/>
      <c r="Z177" s="408" t="s">
        <v>156</v>
      </c>
      <c r="AA177" s="408" t="s">
        <v>156</v>
      </c>
      <c r="AB177" s="427" t="s">
        <v>141</v>
      </c>
    </row>
    <row r="178" spans="2:28" s="4" customFormat="1" ht="28.5" customHeight="1" x14ac:dyDescent="0.2">
      <c r="B178" s="406">
        <v>90</v>
      </c>
      <c r="C178" s="263" t="s">
        <v>550</v>
      </c>
      <c r="D178" s="265"/>
      <c r="E178" s="265"/>
      <c r="F178" s="265"/>
      <c r="G178" s="265"/>
      <c r="H178" s="270">
        <v>91500</v>
      </c>
      <c r="I178" s="412" t="s">
        <v>106</v>
      </c>
      <c r="J178" s="263"/>
      <c r="K178" s="263" t="s">
        <v>607</v>
      </c>
      <c r="L178" s="265" t="s">
        <v>841</v>
      </c>
      <c r="M178" s="265" t="s">
        <v>867</v>
      </c>
      <c r="N178" s="265" t="s">
        <v>866</v>
      </c>
      <c r="O178" s="263" t="s">
        <v>307</v>
      </c>
      <c r="P178" s="265" t="s">
        <v>438</v>
      </c>
      <c r="Q178" s="265" t="s">
        <v>438</v>
      </c>
      <c r="R178" s="265" t="s">
        <v>438</v>
      </c>
      <c r="S178" s="265" t="s">
        <v>438</v>
      </c>
      <c r="T178" s="265" t="s">
        <v>843</v>
      </c>
      <c r="U178" s="265" t="s">
        <v>438</v>
      </c>
      <c r="V178" s="411"/>
      <c r="W178" s="411">
        <v>30.5</v>
      </c>
      <c r="X178" s="411"/>
      <c r="Y178" s="411"/>
      <c r="Z178" s="408"/>
      <c r="AA178" s="408"/>
      <c r="AB178" s="427" t="s">
        <v>141</v>
      </c>
    </row>
    <row r="179" spans="2:28" s="4" customFormat="1" ht="28.5" customHeight="1" x14ac:dyDescent="0.2">
      <c r="B179" s="405">
        <v>91</v>
      </c>
      <c r="C179" s="263" t="s">
        <v>550</v>
      </c>
      <c r="D179" s="265"/>
      <c r="E179" s="265"/>
      <c r="F179" s="265"/>
      <c r="G179" s="265"/>
      <c r="H179" s="270">
        <v>110400</v>
      </c>
      <c r="I179" s="412" t="s">
        <v>106</v>
      </c>
      <c r="J179" s="263"/>
      <c r="K179" s="263" t="s">
        <v>608</v>
      </c>
      <c r="L179" s="265" t="s">
        <v>841</v>
      </c>
      <c r="M179" s="265" t="s">
        <v>867</v>
      </c>
      <c r="N179" s="265" t="s">
        <v>866</v>
      </c>
      <c r="O179" s="263" t="s">
        <v>307</v>
      </c>
      <c r="P179" s="265" t="s">
        <v>438</v>
      </c>
      <c r="Q179" s="265" t="s">
        <v>438</v>
      </c>
      <c r="R179" s="265" t="s">
        <v>438</v>
      </c>
      <c r="S179" s="265" t="s">
        <v>438</v>
      </c>
      <c r="T179" s="265" t="s">
        <v>843</v>
      </c>
      <c r="U179" s="265" t="s">
        <v>438</v>
      </c>
      <c r="V179" s="411"/>
      <c r="W179" s="411">
        <v>36.799999999999997</v>
      </c>
      <c r="X179" s="411"/>
      <c r="Y179" s="411"/>
      <c r="Z179" s="408"/>
      <c r="AA179" s="408"/>
      <c r="AB179" s="427" t="s">
        <v>141</v>
      </c>
    </row>
    <row r="180" spans="2:28" s="4" customFormat="1" ht="28.5" customHeight="1" x14ac:dyDescent="0.2">
      <c r="B180" s="405">
        <v>92</v>
      </c>
      <c r="C180" s="263" t="s">
        <v>550</v>
      </c>
      <c r="D180" s="265"/>
      <c r="E180" s="265"/>
      <c r="F180" s="265"/>
      <c r="G180" s="265"/>
      <c r="H180" s="270">
        <v>249300</v>
      </c>
      <c r="I180" s="412" t="s">
        <v>106</v>
      </c>
      <c r="J180" s="263"/>
      <c r="K180" s="263" t="s">
        <v>868</v>
      </c>
      <c r="L180" s="265" t="s">
        <v>841</v>
      </c>
      <c r="M180" s="265" t="s">
        <v>152</v>
      </c>
      <c r="N180" s="265" t="s">
        <v>855</v>
      </c>
      <c r="O180" s="263" t="s">
        <v>141</v>
      </c>
      <c r="P180" s="265" t="s">
        <v>438</v>
      </c>
      <c r="Q180" s="265" t="s">
        <v>438</v>
      </c>
      <c r="R180" s="265" t="s">
        <v>438</v>
      </c>
      <c r="S180" s="265" t="s">
        <v>438</v>
      </c>
      <c r="T180" s="265" t="s">
        <v>843</v>
      </c>
      <c r="U180" s="265" t="s">
        <v>438</v>
      </c>
      <c r="V180" s="411"/>
      <c r="W180" s="411">
        <v>83.1</v>
      </c>
      <c r="X180" s="411"/>
      <c r="Y180" s="411"/>
      <c r="Z180" s="408"/>
      <c r="AA180" s="408"/>
      <c r="AB180" s="427" t="s">
        <v>141</v>
      </c>
    </row>
    <row r="181" spans="2:28" s="4" customFormat="1" ht="28.5" customHeight="1" x14ac:dyDescent="0.2">
      <c r="B181" s="405">
        <v>93</v>
      </c>
      <c r="C181" s="271" t="s">
        <v>878</v>
      </c>
      <c r="D181" s="265"/>
      <c r="E181" s="265"/>
      <c r="F181" s="265"/>
      <c r="G181" s="265" t="s">
        <v>551</v>
      </c>
      <c r="H181" s="270">
        <v>570900</v>
      </c>
      <c r="I181" s="412" t="s">
        <v>106</v>
      </c>
      <c r="J181" s="263"/>
      <c r="K181" s="263" t="s">
        <v>869</v>
      </c>
      <c r="L181" s="265" t="s">
        <v>841</v>
      </c>
      <c r="M181" s="265" t="s">
        <v>152</v>
      </c>
      <c r="N181" s="265"/>
      <c r="O181" s="263" t="s">
        <v>307</v>
      </c>
      <c r="P181" s="265" t="s">
        <v>438</v>
      </c>
      <c r="Q181" s="265" t="s">
        <v>438</v>
      </c>
      <c r="R181" s="265" t="s">
        <v>438</v>
      </c>
      <c r="S181" s="265" t="s">
        <v>438</v>
      </c>
      <c r="T181" s="265" t="s">
        <v>843</v>
      </c>
      <c r="U181" s="265" t="s">
        <v>438</v>
      </c>
      <c r="V181" s="411">
        <v>282.83999999999997</v>
      </c>
      <c r="W181" s="411">
        <v>190.3</v>
      </c>
      <c r="X181" s="411"/>
      <c r="Y181" s="411">
        <v>3</v>
      </c>
      <c r="Z181" s="408" t="s">
        <v>156</v>
      </c>
      <c r="AA181" s="408" t="s">
        <v>156</v>
      </c>
      <c r="AB181" s="427" t="s">
        <v>141</v>
      </c>
    </row>
    <row r="182" spans="2:28" s="4" customFormat="1" ht="28.5" customHeight="1" x14ac:dyDescent="0.2">
      <c r="B182" s="406">
        <v>94</v>
      </c>
      <c r="C182" s="263" t="s">
        <v>550</v>
      </c>
      <c r="D182" s="265"/>
      <c r="E182" s="265"/>
      <c r="F182" s="265"/>
      <c r="G182" s="265" t="s">
        <v>870</v>
      </c>
      <c r="H182" s="270">
        <v>196860</v>
      </c>
      <c r="I182" s="412" t="s">
        <v>106</v>
      </c>
      <c r="J182" s="263"/>
      <c r="K182" s="263" t="s">
        <v>871</v>
      </c>
      <c r="L182" s="265" t="s">
        <v>841</v>
      </c>
      <c r="M182" s="265" t="s">
        <v>152</v>
      </c>
      <c r="N182" s="265" t="s">
        <v>859</v>
      </c>
      <c r="O182" s="263" t="s">
        <v>141</v>
      </c>
      <c r="P182" s="265" t="s">
        <v>438</v>
      </c>
      <c r="Q182" s="265" t="s">
        <v>438</v>
      </c>
      <c r="R182" s="265" t="s">
        <v>438</v>
      </c>
      <c r="S182" s="265" t="s">
        <v>438</v>
      </c>
      <c r="T182" s="265" t="s">
        <v>843</v>
      </c>
      <c r="U182" s="265" t="s">
        <v>438</v>
      </c>
      <c r="V182" s="411">
        <v>169.26</v>
      </c>
      <c r="W182" s="411">
        <v>65.62</v>
      </c>
      <c r="X182" s="411"/>
      <c r="Y182" s="411">
        <v>1</v>
      </c>
      <c r="Z182" s="408" t="s">
        <v>141</v>
      </c>
      <c r="AA182" s="408" t="s">
        <v>156</v>
      </c>
      <c r="AB182" s="427" t="s">
        <v>141</v>
      </c>
    </row>
    <row r="183" spans="2:28" s="4" customFormat="1" ht="16.5" customHeight="1" thickBot="1" x14ac:dyDescent="0.25">
      <c r="B183" s="551" t="s">
        <v>22</v>
      </c>
      <c r="C183" s="552"/>
      <c r="D183" s="552"/>
      <c r="E183" s="399"/>
      <c r="F183" s="400"/>
      <c r="G183" s="336"/>
      <c r="H183" s="418">
        <f>SUM(H89:H182)</f>
        <v>33493834.07</v>
      </c>
      <c r="I183" s="387"/>
      <c r="J183" s="388"/>
      <c r="K183" s="388"/>
      <c r="L183" s="387"/>
      <c r="M183" s="387"/>
      <c r="N183" s="387"/>
      <c r="O183" s="388"/>
      <c r="P183" s="387"/>
      <c r="Q183" s="387"/>
      <c r="R183" s="387"/>
      <c r="S183" s="387"/>
      <c r="T183" s="387"/>
      <c r="U183" s="387"/>
      <c r="V183" s="387"/>
      <c r="W183" s="387"/>
      <c r="X183" s="387"/>
      <c r="Y183" s="387"/>
      <c r="Z183" s="387"/>
      <c r="AA183" s="387"/>
      <c r="AB183" s="428"/>
    </row>
    <row r="184" spans="2:28" s="116" customFormat="1" ht="18" customHeight="1" thickBot="1" x14ac:dyDescent="0.25">
      <c r="B184" s="287"/>
      <c r="C184" s="287"/>
      <c r="D184" s="287"/>
      <c r="E184" s="401"/>
      <c r="F184" s="402"/>
      <c r="G184" s="281"/>
      <c r="H184" s="419"/>
      <c r="I184" s="540"/>
      <c r="L184" s="118"/>
      <c r="M184" s="118"/>
      <c r="N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</row>
    <row r="185" spans="2:28" s="14" customFormat="1" ht="39.75" customHeight="1" thickBot="1" x14ac:dyDescent="0.25">
      <c r="B185" s="11"/>
      <c r="C185" s="35"/>
      <c r="D185" s="257"/>
      <c r="E185" s="257"/>
      <c r="F185" s="566" t="s">
        <v>77</v>
      </c>
      <c r="G185" s="567"/>
      <c r="H185" s="539">
        <f>H28+H33+H40+H51+H57+H65+H77+H81+H84+H87+H183</f>
        <v>84304363.600000009</v>
      </c>
      <c r="I185" s="11"/>
      <c r="J185" s="9"/>
      <c r="L185" s="257"/>
      <c r="M185" s="257"/>
      <c r="N185" s="257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257"/>
      <c r="AA185" s="257"/>
      <c r="AB185" s="257"/>
    </row>
    <row r="186" spans="2:28" s="14" customFormat="1" x14ac:dyDescent="0.2">
      <c r="B186" s="11"/>
      <c r="C186" s="9"/>
      <c r="D186" s="11"/>
      <c r="E186" s="403"/>
      <c r="F186" s="33"/>
      <c r="G186" s="11"/>
      <c r="H186" s="422"/>
      <c r="I186" s="11"/>
      <c r="J186" s="9"/>
      <c r="L186" s="257"/>
      <c r="M186" s="257"/>
      <c r="N186" s="257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257"/>
      <c r="AA186" s="257"/>
      <c r="AB186" s="257"/>
    </row>
    <row r="187" spans="2:28" s="14" customFormat="1" x14ac:dyDescent="0.2">
      <c r="B187" s="11"/>
      <c r="C187" s="9"/>
      <c r="D187" s="11"/>
      <c r="E187" s="403"/>
      <c r="F187" s="33"/>
      <c r="G187" s="11"/>
      <c r="H187" s="422"/>
      <c r="I187" s="11"/>
      <c r="J187" s="9"/>
      <c r="L187" s="257"/>
      <c r="M187" s="257"/>
      <c r="N187" s="257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257"/>
      <c r="AA187" s="257"/>
      <c r="AB187" s="257"/>
    </row>
    <row r="188" spans="2:28" ht="12.75" customHeight="1" x14ac:dyDescent="0.2"/>
    <row r="189" spans="2:28" s="14" customFormat="1" x14ac:dyDescent="0.2">
      <c r="B189" s="11"/>
      <c r="C189" s="9"/>
      <c r="D189" s="11"/>
      <c r="E189" s="403"/>
      <c r="F189" s="33"/>
      <c r="G189" s="11"/>
      <c r="H189" s="422"/>
      <c r="I189" s="11"/>
      <c r="J189" s="9"/>
      <c r="L189" s="257"/>
      <c r="M189" s="257"/>
      <c r="N189" s="257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257"/>
      <c r="AA189" s="257"/>
      <c r="AB189" s="257"/>
    </row>
    <row r="190" spans="2:28" s="14" customFormat="1" x14ac:dyDescent="0.2">
      <c r="B190" s="11"/>
      <c r="C190" s="9"/>
      <c r="D190" s="11"/>
      <c r="E190" s="403"/>
      <c r="F190" s="33"/>
      <c r="G190" s="11"/>
      <c r="H190" s="422"/>
      <c r="I190" s="11"/>
      <c r="J190" s="9"/>
      <c r="L190" s="257"/>
      <c r="M190" s="257"/>
      <c r="N190" s="257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257"/>
      <c r="AA190" s="257"/>
      <c r="AB190" s="257"/>
    </row>
    <row r="192" spans="2:28" ht="21.75" customHeight="1" x14ac:dyDescent="0.2"/>
  </sheetData>
  <mergeCells count="55">
    <mergeCell ref="AA4:AA5"/>
    <mergeCell ref="AB4:AB5"/>
    <mergeCell ref="L66:R66"/>
    <mergeCell ref="X4:X5"/>
    <mergeCell ref="V4:V5"/>
    <mergeCell ref="L34:R34"/>
    <mergeCell ref="L41:R41"/>
    <mergeCell ref="O4:O5"/>
    <mergeCell ref="L29:R29"/>
    <mergeCell ref="L58:R58"/>
    <mergeCell ref="Z4:Z5"/>
    <mergeCell ref="B33:D33"/>
    <mergeCell ref="Y4:Y5"/>
    <mergeCell ref="J4:J5"/>
    <mergeCell ref="K4:K5"/>
    <mergeCell ref="L6:P6"/>
    <mergeCell ref="F4:F5"/>
    <mergeCell ref="B28:D28"/>
    <mergeCell ref="F185:G185"/>
    <mergeCell ref="W4:W5"/>
    <mergeCell ref="B29:H29"/>
    <mergeCell ref="B88:H88"/>
    <mergeCell ref="I4:I5"/>
    <mergeCell ref="B85:H85"/>
    <mergeCell ref="B82:H82"/>
    <mergeCell ref="C84:D84"/>
    <mergeCell ref="C81:D81"/>
    <mergeCell ref="P4:U4"/>
    <mergeCell ref="L52:R52"/>
    <mergeCell ref="B4:B5"/>
    <mergeCell ref="C4:C5"/>
    <mergeCell ref="D4:D5"/>
    <mergeCell ref="E4:E5"/>
    <mergeCell ref="G4:G5"/>
    <mergeCell ref="B57:D57"/>
    <mergeCell ref="B41:H41"/>
    <mergeCell ref="C51:D51"/>
    <mergeCell ref="B52:H52"/>
    <mergeCell ref="B40:D40"/>
    <mergeCell ref="B2:F2"/>
    <mergeCell ref="B183:D183"/>
    <mergeCell ref="L78:R78"/>
    <mergeCell ref="L82:R82"/>
    <mergeCell ref="L85:R85"/>
    <mergeCell ref="L88:R88"/>
    <mergeCell ref="B78:H78"/>
    <mergeCell ref="B87:D87"/>
    <mergeCell ref="B77:D77"/>
    <mergeCell ref="B34:H34"/>
    <mergeCell ref="L4:N4"/>
    <mergeCell ref="H4:H5"/>
    <mergeCell ref="B6:F6"/>
    <mergeCell ref="B66:H66"/>
    <mergeCell ref="B65:D65"/>
    <mergeCell ref="B58:H58"/>
  </mergeCells>
  <phoneticPr fontId="18" type="noConversion"/>
  <pageMargins left="0.78740157480314965" right="0.15748031496062992" top="0.36" bottom="0.51181102362204722" header="0.27559055118110237" footer="0.51181102362204722"/>
  <pageSetup paperSize="9" scale="60" orientation="landscape" r:id="rId1"/>
  <headerFooter alignWithMargins="0">
    <oddFooter>Strona &amp;P z &amp;N</oddFooter>
  </headerFooter>
  <rowBreaks count="3" manualBreakCount="3">
    <brk id="28" min="1" max="27" man="1"/>
    <brk id="51" min="1" max="27" man="1"/>
    <brk id="101" min="1" max="27" man="1"/>
  </rowBreaks>
  <colBreaks count="1" manualBreakCount="1">
    <brk id="11" max="183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1:G919"/>
  <sheetViews>
    <sheetView topLeftCell="A306" zoomScaleNormal="100" zoomScaleSheetLayoutView="75" workbookViewId="0">
      <selection activeCell="E331" sqref="E331"/>
    </sheetView>
  </sheetViews>
  <sheetFormatPr defaultRowHeight="12.75" x14ac:dyDescent="0.2"/>
  <cols>
    <col min="1" max="1" width="1.7109375" customWidth="1"/>
    <col min="2" max="2" width="5.5703125" style="9" customWidth="1"/>
    <col min="3" max="3" width="47.5703125" style="24" customWidth="1"/>
    <col min="4" max="4" width="15.42578125" style="11" customWidth="1"/>
    <col min="5" max="5" width="19.42578125" style="269" customWidth="1"/>
    <col min="6" max="6" width="16.28515625" bestFit="1" customWidth="1"/>
    <col min="7" max="7" width="11.140625" customWidth="1"/>
  </cols>
  <sheetData>
    <row r="1" spans="2:5" ht="6.75" customHeight="1" x14ac:dyDescent="0.2"/>
    <row r="2" spans="2:5" ht="15.75" x14ac:dyDescent="0.25">
      <c r="B2" s="253" t="s">
        <v>87</v>
      </c>
      <c r="E2" s="463"/>
    </row>
    <row r="3" spans="2:5" ht="13.5" thickBot="1" x14ac:dyDescent="0.25"/>
    <row r="4" spans="2:5" ht="22.5" customHeight="1" thickBot="1" x14ac:dyDescent="0.25">
      <c r="B4" s="588" t="s">
        <v>104</v>
      </c>
      <c r="C4" s="589"/>
      <c r="D4" s="589"/>
      <c r="E4" s="590"/>
    </row>
    <row r="5" spans="2:5" x14ac:dyDescent="0.2">
      <c r="B5" s="576" t="s">
        <v>1</v>
      </c>
      <c r="C5" s="577"/>
      <c r="D5" s="577"/>
      <c r="E5" s="578"/>
    </row>
    <row r="6" spans="2:5" ht="27.75" customHeight="1" thickBot="1" x14ac:dyDescent="0.25">
      <c r="B6" s="301" t="s">
        <v>23</v>
      </c>
      <c r="C6" s="302" t="s">
        <v>31</v>
      </c>
      <c r="D6" s="302" t="s">
        <v>32</v>
      </c>
      <c r="E6" s="464" t="s">
        <v>33</v>
      </c>
    </row>
    <row r="7" spans="2:5" s="14" customFormat="1" x14ac:dyDescent="0.2">
      <c r="B7" s="298">
        <v>1</v>
      </c>
      <c r="C7" s="303" t="s">
        <v>158</v>
      </c>
      <c r="D7" s="304">
        <v>2010</v>
      </c>
      <c r="E7" s="465">
        <v>6077</v>
      </c>
    </row>
    <row r="8" spans="2:5" s="14" customFormat="1" x14ac:dyDescent="0.2">
      <c r="B8" s="296">
        <v>2</v>
      </c>
      <c r="C8" s="28" t="s">
        <v>159</v>
      </c>
      <c r="D8" s="36">
        <v>2010</v>
      </c>
      <c r="E8" s="466">
        <v>3247</v>
      </c>
    </row>
    <row r="9" spans="2:5" s="14" customFormat="1" x14ac:dyDescent="0.2">
      <c r="B9" s="296">
        <v>3</v>
      </c>
      <c r="C9" s="28" t="s">
        <v>159</v>
      </c>
      <c r="D9" s="36">
        <v>2010</v>
      </c>
      <c r="E9" s="466">
        <v>1752</v>
      </c>
    </row>
    <row r="10" spans="2:5" s="14" customFormat="1" x14ac:dyDescent="0.2">
      <c r="B10" s="296">
        <v>4</v>
      </c>
      <c r="C10" s="28" t="s">
        <v>159</v>
      </c>
      <c r="D10" s="36">
        <v>2010</v>
      </c>
      <c r="E10" s="466">
        <v>1754</v>
      </c>
    </row>
    <row r="11" spans="2:5" s="14" customFormat="1" x14ac:dyDescent="0.2">
      <c r="B11" s="296">
        <v>5</v>
      </c>
      <c r="C11" s="28" t="s">
        <v>159</v>
      </c>
      <c r="D11" s="36">
        <v>2010</v>
      </c>
      <c r="E11" s="466">
        <v>1754</v>
      </c>
    </row>
    <row r="12" spans="2:5" s="14" customFormat="1" x14ac:dyDescent="0.2">
      <c r="B12" s="296">
        <v>6</v>
      </c>
      <c r="C12" s="28" t="s">
        <v>159</v>
      </c>
      <c r="D12" s="36">
        <v>2010</v>
      </c>
      <c r="E12" s="466">
        <v>1754</v>
      </c>
    </row>
    <row r="13" spans="2:5" s="14" customFormat="1" x14ac:dyDescent="0.2">
      <c r="B13" s="296">
        <v>7</v>
      </c>
      <c r="C13" s="28" t="s">
        <v>159</v>
      </c>
      <c r="D13" s="36">
        <v>2010</v>
      </c>
      <c r="E13" s="466">
        <v>1754</v>
      </c>
    </row>
    <row r="14" spans="2:5" s="14" customFormat="1" x14ac:dyDescent="0.2">
      <c r="B14" s="296">
        <v>8</v>
      </c>
      <c r="C14" s="28" t="s">
        <v>159</v>
      </c>
      <c r="D14" s="36">
        <v>2010</v>
      </c>
      <c r="E14" s="466">
        <v>1685</v>
      </c>
    </row>
    <row r="15" spans="2:5" s="14" customFormat="1" x14ac:dyDescent="0.2">
      <c r="B15" s="296">
        <v>9</v>
      </c>
      <c r="C15" s="28" t="s">
        <v>159</v>
      </c>
      <c r="D15" s="36">
        <v>2010</v>
      </c>
      <c r="E15" s="466">
        <v>1685</v>
      </c>
    </row>
    <row r="16" spans="2:5" s="14" customFormat="1" x14ac:dyDescent="0.2">
      <c r="B16" s="296">
        <v>10</v>
      </c>
      <c r="C16" s="28" t="s">
        <v>159</v>
      </c>
      <c r="D16" s="36">
        <v>2010</v>
      </c>
      <c r="E16" s="466">
        <v>1945</v>
      </c>
    </row>
    <row r="17" spans="2:5" s="14" customFormat="1" x14ac:dyDescent="0.2">
      <c r="B17" s="296">
        <v>11</v>
      </c>
      <c r="C17" s="28" t="s">
        <v>159</v>
      </c>
      <c r="D17" s="36">
        <v>2009</v>
      </c>
      <c r="E17" s="466">
        <v>1978.18</v>
      </c>
    </row>
    <row r="18" spans="2:5" s="14" customFormat="1" x14ac:dyDescent="0.2">
      <c r="B18" s="296">
        <v>12</v>
      </c>
      <c r="C18" s="28" t="s">
        <v>160</v>
      </c>
      <c r="D18" s="36">
        <v>2008</v>
      </c>
      <c r="E18" s="466">
        <v>4600</v>
      </c>
    </row>
    <row r="19" spans="2:5" s="14" customFormat="1" x14ac:dyDescent="0.2">
      <c r="B19" s="296">
        <v>13</v>
      </c>
      <c r="C19" s="28" t="s">
        <v>161</v>
      </c>
      <c r="D19" s="36">
        <v>2008</v>
      </c>
      <c r="E19" s="466">
        <v>1369</v>
      </c>
    </row>
    <row r="20" spans="2:5" s="14" customFormat="1" x14ac:dyDescent="0.2">
      <c r="B20" s="296">
        <v>14</v>
      </c>
      <c r="C20" s="28" t="s">
        <v>162</v>
      </c>
      <c r="D20" s="36">
        <v>2007</v>
      </c>
      <c r="E20" s="466">
        <v>1755.2</v>
      </c>
    </row>
    <row r="21" spans="2:5" s="14" customFormat="1" x14ac:dyDescent="0.2">
      <c r="B21" s="296">
        <v>15</v>
      </c>
      <c r="C21" s="28" t="s">
        <v>163</v>
      </c>
      <c r="D21" s="36">
        <v>2010</v>
      </c>
      <c r="E21" s="466">
        <v>996</v>
      </c>
    </row>
    <row r="22" spans="2:5" s="14" customFormat="1" x14ac:dyDescent="0.2">
      <c r="B22" s="296">
        <v>16</v>
      </c>
      <c r="C22" s="28" t="s">
        <v>163</v>
      </c>
      <c r="D22" s="36">
        <v>2010</v>
      </c>
      <c r="E22" s="466">
        <v>829</v>
      </c>
    </row>
    <row r="23" spans="2:5" s="14" customFormat="1" x14ac:dyDescent="0.2">
      <c r="B23" s="296">
        <v>17</v>
      </c>
      <c r="C23" s="28" t="s">
        <v>163</v>
      </c>
      <c r="D23" s="36">
        <v>2010</v>
      </c>
      <c r="E23" s="466">
        <v>829</v>
      </c>
    </row>
    <row r="24" spans="2:5" s="14" customFormat="1" x14ac:dyDescent="0.2">
      <c r="B24" s="296">
        <v>18</v>
      </c>
      <c r="C24" s="28" t="s">
        <v>163</v>
      </c>
      <c r="D24" s="36">
        <v>2008</v>
      </c>
      <c r="E24" s="467">
        <v>1292.94</v>
      </c>
    </row>
    <row r="25" spans="2:5" s="14" customFormat="1" x14ac:dyDescent="0.2">
      <c r="B25" s="296">
        <v>19</v>
      </c>
      <c r="C25" s="28" t="s">
        <v>186</v>
      </c>
      <c r="D25" s="36">
        <v>2009</v>
      </c>
      <c r="E25" s="467">
        <v>213</v>
      </c>
    </row>
    <row r="26" spans="2:5" s="14" customFormat="1" x14ac:dyDescent="0.2">
      <c r="B26" s="296">
        <v>20</v>
      </c>
      <c r="C26" s="28" t="s">
        <v>163</v>
      </c>
      <c r="D26" s="36">
        <v>2010</v>
      </c>
      <c r="E26" s="467">
        <v>829</v>
      </c>
    </row>
    <row r="27" spans="2:5" s="14" customFormat="1" x14ac:dyDescent="0.2">
      <c r="B27" s="296">
        <v>21</v>
      </c>
      <c r="C27" s="28" t="s">
        <v>163</v>
      </c>
      <c r="D27" s="36">
        <v>2010</v>
      </c>
      <c r="E27" s="467">
        <v>829</v>
      </c>
    </row>
    <row r="28" spans="2:5" s="14" customFormat="1" x14ac:dyDescent="0.2">
      <c r="B28" s="296">
        <v>22</v>
      </c>
      <c r="C28" s="28" t="s">
        <v>163</v>
      </c>
      <c r="D28" s="36">
        <v>2010</v>
      </c>
      <c r="E28" s="467">
        <v>829</v>
      </c>
    </row>
    <row r="29" spans="2:5" s="14" customFormat="1" x14ac:dyDescent="0.2">
      <c r="B29" s="296">
        <v>23</v>
      </c>
      <c r="C29" s="28" t="s">
        <v>164</v>
      </c>
      <c r="D29" s="36">
        <v>2010</v>
      </c>
      <c r="E29" s="466">
        <v>3247</v>
      </c>
    </row>
    <row r="30" spans="2:5" s="14" customFormat="1" x14ac:dyDescent="0.2">
      <c r="B30" s="296">
        <v>24</v>
      </c>
      <c r="C30" s="28" t="s">
        <v>164</v>
      </c>
      <c r="D30" s="36">
        <v>2010</v>
      </c>
      <c r="E30" s="466">
        <v>3017</v>
      </c>
    </row>
    <row r="31" spans="2:5" s="14" customFormat="1" x14ac:dyDescent="0.2">
      <c r="B31" s="296">
        <v>25</v>
      </c>
      <c r="C31" s="28" t="s">
        <v>164</v>
      </c>
      <c r="D31" s="36">
        <v>2008</v>
      </c>
      <c r="E31" s="467">
        <v>2857.5</v>
      </c>
    </row>
    <row r="32" spans="2:5" s="14" customFormat="1" x14ac:dyDescent="0.2">
      <c r="B32" s="296">
        <v>26</v>
      </c>
      <c r="C32" s="28" t="s">
        <v>165</v>
      </c>
      <c r="D32" s="36">
        <v>2008</v>
      </c>
      <c r="E32" s="467">
        <v>2857.5</v>
      </c>
    </row>
    <row r="33" spans="2:5" s="14" customFormat="1" x14ac:dyDescent="0.2">
      <c r="B33" s="296">
        <v>27</v>
      </c>
      <c r="C33" s="28" t="s">
        <v>166</v>
      </c>
      <c r="D33" s="36">
        <v>2007</v>
      </c>
      <c r="E33" s="467">
        <v>1236</v>
      </c>
    </row>
    <row r="34" spans="2:5" s="14" customFormat="1" x14ac:dyDescent="0.2">
      <c r="B34" s="296">
        <v>28</v>
      </c>
      <c r="C34" s="28" t="s">
        <v>167</v>
      </c>
      <c r="D34" s="36">
        <v>2008</v>
      </c>
      <c r="E34" s="467">
        <v>1037</v>
      </c>
    </row>
    <row r="35" spans="2:5" s="14" customFormat="1" x14ac:dyDescent="0.2">
      <c r="B35" s="296">
        <v>29</v>
      </c>
      <c r="C35" s="28" t="s">
        <v>168</v>
      </c>
      <c r="D35" s="36">
        <v>2008</v>
      </c>
      <c r="E35" s="467">
        <v>548.48</v>
      </c>
    </row>
    <row r="36" spans="2:5" s="14" customFormat="1" x14ac:dyDescent="0.2">
      <c r="B36" s="296">
        <v>30</v>
      </c>
      <c r="C36" s="28" t="s">
        <v>169</v>
      </c>
      <c r="D36" s="36">
        <v>2008</v>
      </c>
      <c r="E36" s="467">
        <v>1849</v>
      </c>
    </row>
    <row r="37" spans="2:5" s="14" customFormat="1" x14ac:dyDescent="0.2">
      <c r="B37" s="296">
        <v>31</v>
      </c>
      <c r="C37" s="28" t="s">
        <v>170</v>
      </c>
      <c r="D37" s="36">
        <v>2008</v>
      </c>
      <c r="E37" s="467">
        <v>1189</v>
      </c>
    </row>
    <row r="38" spans="2:5" s="14" customFormat="1" x14ac:dyDescent="0.2">
      <c r="B38" s="296">
        <v>32</v>
      </c>
      <c r="C38" s="28" t="s">
        <v>171</v>
      </c>
      <c r="D38" s="13">
        <v>2009</v>
      </c>
      <c r="E38" s="468">
        <v>2179</v>
      </c>
    </row>
    <row r="39" spans="2:5" s="14" customFormat="1" x14ac:dyDescent="0.2">
      <c r="B39" s="296">
        <v>33</v>
      </c>
      <c r="C39" s="26" t="s">
        <v>171</v>
      </c>
      <c r="D39" s="13">
        <v>2009</v>
      </c>
      <c r="E39" s="468">
        <v>2179</v>
      </c>
    </row>
    <row r="40" spans="2:5" s="14" customFormat="1" x14ac:dyDescent="0.2">
      <c r="B40" s="296">
        <v>34</v>
      </c>
      <c r="C40" s="26" t="s">
        <v>172</v>
      </c>
      <c r="D40" s="13">
        <v>2009</v>
      </c>
      <c r="E40" s="468">
        <v>1349</v>
      </c>
    </row>
    <row r="41" spans="2:5" s="14" customFormat="1" x14ac:dyDescent="0.2">
      <c r="B41" s="296">
        <v>35</v>
      </c>
      <c r="C41" s="26" t="s">
        <v>173</v>
      </c>
      <c r="D41" s="13">
        <v>2009</v>
      </c>
      <c r="E41" s="468">
        <v>11999</v>
      </c>
    </row>
    <row r="42" spans="2:5" s="14" customFormat="1" x14ac:dyDescent="0.2">
      <c r="B42" s="296">
        <v>36</v>
      </c>
      <c r="C42" s="26" t="s">
        <v>174</v>
      </c>
      <c r="D42" s="13">
        <v>2009</v>
      </c>
      <c r="E42" s="468">
        <v>12250</v>
      </c>
    </row>
    <row r="43" spans="2:5" s="14" customFormat="1" x14ac:dyDescent="0.2">
      <c r="B43" s="296">
        <v>37</v>
      </c>
      <c r="C43" s="26" t="s">
        <v>175</v>
      </c>
      <c r="D43" s="13">
        <v>2010</v>
      </c>
      <c r="E43" s="468">
        <v>2796</v>
      </c>
    </row>
    <row r="44" spans="2:5" s="14" customFormat="1" x14ac:dyDescent="0.2">
      <c r="B44" s="296">
        <v>38</v>
      </c>
      <c r="C44" s="26" t="s">
        <v>175</v>
      </c>
      <c r="D44" s="13">
        <v>2010</v>
      </c>
      <c r="E44" s="468">
        <v>2796</v>
      </c>
    </row>
    <row r="45" spans="2:5" s="14" customFormat="1" x14ac:dyDescent="0.2">
      <c r="B45" s="296">
        <v>39</v>
      </c>
      <c r="C45" s="26" t="s">
        <v>175</v>
      </c>
      <c r="D45" s="13">
        <v>2010</v>
      </c>
      <c r="E45" s="468">
        <v>2389</v>
      </c>
    </row>
    <row r="46" spans="2:5" s="14" customFormat="1" x14ac:dyDescent="0.2">
      <c r="B46" s="296">
        <v>40</v>
      </c>
      <c r="C46" s="26" t="s">
        <v>175</v>
      </c>
      <c r="D46" s="13">
        <v>2010</v>
      </c>
      <c r="E46" s="468">
        <v>2796</v>
      </c>
    </row>
    <row r="47" spans="2:5" s="14" customFormat="1" x14ac:dyDescent="0.2">
      <c r="B47" s="296">
        <v>41</v>
      </c>
      <c r="C47" s="26" t="s">
        <v>176</v>
      </c>
      <c r="D47" s="13">
        <v>2010</v>
      </c>
      <c r="E47" s="468">
        <v>2587</v>
      </c>
    </row>
    <row r="48" spans="2:5" s="14" customFormat="1" x14ac:dyDescent="0.2">
      <c r="B48" s="296">
        <v>42</v>
      </c>
      <c r="C48" s="26" t="s">
        <v>177</v>
      </c>
      <c r="D48" s="13">
        <v>2010</v>
      </c>
      <c r="E48" s="468">
        <v>1789.38</v>
      </c>
    </row>
    <row r="49" spans="2:6" s="14" customFormat="1" x14ac:dyDescent="0.2">
      <c r="B49" s="296">
        <v>43</v>
      </c>
      <c r="C49" s="26" t="s">
        <v>178</v>
      </c>
      <c r="D49" s="13">
        <v>2010</v>
      </c>
      <c r="E49" s="468">
        <v>1789.38</v>
      </c>
    </row>
    <row r="50" spans="2:6" s="14" customFormat="1" x14ac:dyDescent="0.2">
      <c r="B50" s="296">
        <v>44</v>
      </c>
      <c r="C50" s="26" t="s">
        <v>175</v>
      </c>
      <c r="D50" s="13">
        <v>2010</v>
      </c>
      <c r="E50" s="468">
        <v>2796</v>
      </c>
    </row>
    <row r="51" spans="2:6" s="14" customFormat="1" x14ac:dyDescent="0.2">
      <c r="B51" s="296">
        <v>45</v>
      </c>
      <c r="C51" s="26" t="s">
        <v>178</v>
      </c>
      <c r="D51" s="13">
        <v>2010</v>
      </c>
      <c r="E51" s="468">
        <v>1789</v>
      </c>
    </row>
    <row r="52" spans="2:6" s="14" customFormat="1" x14ac:dyDescent="0.2">
      <c r="B52" s="296">
        <v>46</v>
      </c>
      <c r="C52" s="26" t="s">
        <v>179</v>
      </c>
      <c r="D52" s="13">
        <v>2010</v>
      </c>
      <c r="E52" s="468">
        <v>1831</v>
      </c>
    </row>
    <row r="53" spans="2:6" s="14" customFormat="1" x14ac:dyDescent="0.2">
      <c r="B53" s="296">
        <v>47</v>
      </c>
      <c r="C53" s="26" t="s">
        <v>179</v>
      </c>
      <c r="D53" s="13">
        <v>2010</v>
      </c>
      <c r="E53" s="468">
        <v>1546</v>
      </c>
    </row>
    <row r="54" spans="2:6" s="14" customFormat="1" x14ac:dyDescent="0.2">
      <c r="B54" s="296">
        <v>48</v>
      </c>
      <c r="C54" s="26" t="s">
        <v>180</v>
      </c>
      <c r="D54" s="13">
        <v>2007</v>
      </c>
      <c r="E54" s="468">
        <v>258.64</v>
      </c>
    </row>
    <row r="55" spans="2:6" s="14" customFormat="1" x14ac:dyDescent="0.2">
      <c r="B55" s="296">
        <v>49</v>
      </c>
      <c r="C55" s="26" t="s">
        <v>180</v>
      </c>
      <c r="D55" s="13">
        <v>2007</v>
      </c>
      <c r="E55" s="468">
        <v>258.64</v>
      </c>
    </row>
    <row r="56" spans="2:6" s="14" customFormat="1" x14ac:dyDescent="0.2">
      <c r="B56" s="296">
        <v>50</v>
      </c>
      <c r="C56" s="26" t="s">
        <v>180</v>
      </c>
      <c r="D56" s="13">
        <v>2008</v>
      </c>
      <c r="E56" s="468">
        <v>245</v>
      </c>
    </row>
    <row r="57" spans="2:6" s="14" customFormat="1" x14ac:dyDescent="0.2">
      <c r="B57" s="296">
        <v>51</v>
      </c>
      <c r="C57" s="26" t="s">
        <v>180</v>
      </c>
      <c r="D57" s="13">
        <v>2008</v>
      </c>
      <c r="E57" s="468">
        <v>245</v>
      </c>
    </row>
    <row r="58" spans="2:6" s="14" customFormat="1" x14ac:dyDescent="0.2">
      <c r="B58" s="296">
        <v>52</v>
      </c>
      <c r="C58" s="26" t="s">
        <v>181</v>
      </c>
      <c r="D58" s="13">
        <v>2008</v>
      </c>
      <c r="E58" s="468">
        <v>3554.88</v>
      </c>
    </row>
    <row r="59" spans="2:6" s="14" customFormat="1" x14ac:dyDescent="0.2">
      <c r="B59" s="296">
        <v>53</v>
      </c>
      <c r="C59" s="26" t="s">
        <v>182</v>
      </c>
      <c r="D59" s="13">
        <v>2010</v>
      </c>
      <c r="E59" s="468">
        <v>9455</v>
      </c>
    </row>
    <row r="60" spans="2:6" s="14" customFormat="1" x14ac:dyDescent="0.2">
      <c r="B60" s="296">
        <v>54</v>
      </c>
      <c r="C60" s="26" t="s">
        <v>183</v>
      </c>
      <c r="D60" s="13">
        <v>2010</v>
      </c>
      <c r="E60" s="468">
        <v>9911.2800000000007</v>
      </c>
    </row>
    <row r="61" spans="2:6" s="14" customFormat="1" x14ac:dyDescent="0.2">
      <c r="B61" s="296">
        <v>55</v>
      </c>
      <c r="C61" s="26" t="s">
        <v>184</v>
      </c>
      <c r="D61" s="13">
        <v>2008</v>
      </c>
      <c r="E61" s="468">
        <v>2000</v>
      </c>
    </row>
    <row r="62" spans="2:6" s="14" customFormat="1" x14ac:dyDescent="0.2">
      <c r="B62" s="296">
        <v>56</v>
      </c>
      <c r="C62" s="26" t="s">
        <v>185</v>
      </c>
      <c r="D62" s="13">
        <v>2009</v>
      </c>
      <c r="E62" s="468">
        <v>25999.99</v>
      </c>
    </row>
    <row r="63" spans="2:6" s="14" customFormat="1" ht="13.5" thickBot="1" x14ac:dyDescent="0.25">
      <c r="B63" s="331"/>
      <c r="C63" s="332" t="s">
        <v>0</v>
      </c>
      <c r="D63" s="333"/>
      <c r="E63" s="469">
        <f>SUM(E7:E62)</f>
        <v>164383.99000000002</v>
      </c>
      <c r="F63" s="120"/>
    </row>
    <row r="64" spans="2:6" s="14" customFormat="1" x14ac:dyDescent="0.2">
      <c r="B64" s="576" t="s">
        <v>2</v>
      </c>
      <c r="C64" s="577"/>
      <c r="D64" s="577"/>
      <c r="E64" s="578"/>
      <c r="F64" s="120"/>
    </row>
    <row r="65" spans="2:6" s="14" customFormat="1" ht="26.25" thickBot="1" x14ac:dyDescent="0.25">
      <c r="B65" s="301" t="s">
        <v>23</v>
      </c>
      <c r="C65" s="302" t="s">
        <v>31</v>
      </c>
      <c r="D65" s="302" t="s">
        <v>32</v>
      </c>
      <c r="E65" s="464" t="s">
        <v>33</v>
      </c>
      <c r="F65" s="120"/>
    </row>
    <row r="66" spans="2:6" s="14" customFormat="1" x14ac:dyDescent="0.2">
      <c r="B66" s="298">
        <v>1</v>
      </c>
      <c r="C66" s="299" t="s">
        <v>187</v>
      </c>
      <c r="D66" s="300">
        <v>2007</v>
      </c>
      <c r="E66" s="470">
        <v>1308</v>
      </c>
      <c r="F66" s="120"/>
    </row>
    <row r="67" spans="2:6" s="14" customFormat="1" x14ac:dyDescent="0.2">
      <c r="B67" s="296">
        <v>2</v>
      </c>
      <c r="C67" s="67" t="s">
        <v>188</v>
      </c>
      <c r="D67" s="68">
        <v>2007</v>
      </c>
      <c r="E67" s="471">
        <v>1518</v>
      </c>
      <c r="F67" s="120"/>
    </row>
    <row r="68" spans="2:6" s="14" customFormat="1" x14ac:dyDescent="0.2">
      <c r="B68" s="296">
        <v>3</v>
      </c>
      <c r="C68" s="67" t="s">
        <v>189</v>
      </c>
      <c r="D68" s="68">
        <v>2008</v>
      </c>
      <c r="E68" s="471">
        <v>2552</v>
      </c>
      <c r="F68" s="120"/>
    </row>
    <row r="69" spans="2:6" s="14" customFormat="1" x14ac:dyDescent="0.2">
      <c r="B69" s="296">
        <v>4</v>
      </c>
      <c r="C69" s="67" t="s">
        <v>190</v>
      </c>
      <c r="D69" s="68">
        <v>2008</v>
      </c>
      <c r="E69" s="471">
        <v>447</v>
      </c>
      <c r="F69" s="120"/>
    </row>
    <row r="70" spans="2:6" s="14" customFormat="1" x14ac:dyDescent="0.2">
      <c r="B70" s="296">
        <v>5</v>
      </c>
      <c r="C70" s="67" t="s">
        <v>191</v>
      </c>
      <c r="D70" s="68">
        <v>2008</v>
      </c>
      <c r="E70" s="471">
        <v>609</v>
      </c>
      <c r="F70" s="120"/>
    </row>
    <row r="71" spans="2:6" s="14" customFormat="1" x14ac:dyDescent="0.2">
      <c r="B71" s="296">
        <v>6</v>
      </c>
      <c r="C71" s="28" t="s">
        <v>192</v>
      </c>
      <c r="D71" s="36">
        <v>2008</v>
      </c>
      <c r="E71" s="472">
        <v>3470</v>
      </c>
      <c r="F71" s="120"/>
    </row>
    <row r="72" spans="2:6" s="14" customFormat="1" x14ac:dyDescent="0.2">
      <c r="B72" s="296">
        <v>7</v>
      </c>
      <c r="C72" s="28" t="s">
        <v>193</v>
      </c>
      <c r="D72" s="36">
        <v>2008</v>
      </c>
      <c r="E72" s="472">
        <v>3470</v>
      </c>
      <c r="F72" s="120"/>
    </row>
    <row r="73" spans="2:6" s="14" customFormat="1" ht="13.5" thickBot="1" x14ac:dyDescent="0.25">
      <c r="B73" s="334"/>
      <c r="C73" s="335" t="s">
        <v>0</v>
      </c>
      <c r="D73" s="336"/>
      <c r="E73" s="473">
        <f>SUM(E66:E72)</f>
        <v>13374</v>
      </c>
      <c r="F73" s="120"/>
    </row>
    <row r="74" spans="2:6" s="284" customFormat="1" x14ac:dyDescent="0.2">
      <c r="B74" s="281"/>
      <c r="C74" s="282"/>
      <c r="D74" s="281"/>
      <c r="E74" s="474"/>
      <c r="F74" s="283"/>
    </row>
    <row r="75" spans="2:6" s="284" customFormat="1" ht="13.5" thickBot="1" x14ac:dyDescent="0.25">
      <c r="B75" s="281"/>
      <c r="C75" s="282"/>
      <c r="D75" s="281"/>
      <c r="E75" s="474"/>
      <c r="F75" s="283"/>
    </row>
    <row r="76" spans="2:6" ht="24" customHeight="1" thickBot="1" x14ac:dyDescent="0.25">
      <c r="B76" s="585" t="s">
        <v>232</v>
      </c>
      <c r="C76" s="586"/>
      <c r="D76" s="586"/>
      <c r="E76" s="587"/>
    </row>
    <row r="77" spans="2:6" x14ac:dyDescent="0.2">
      <c r="B77" s="576" t="s">
        <v>1</v>
      </c>
      <c r="C77" s="577"/>
      <c r="D77" s="577"/>
      <c r="E77" s="578"/>
    </row>
    <row r="78" spans="2:6" ht="27.75" customHeight="1" thickBot="1" x14ac:dyDescent="0.25">
      <c r="B78" s="301" t="s">
        <v>23</v>
      </c>
      <c r="C78" s="302" t="s">
        <v>31</v>
      </c>
      <c r="D78" s="302" t="s">
        <v>32</v>
      </c>
      <c r="E78" s="464" t="s">
        <v>33</v>
      </c>
    </row>
    <row r="79" spans="2:6" s="17" customFormat="1" x14ac:dyDescent="0.2">
      <c r="B79" s="298">
        <v>1</v>
      </c>
      <c r="C79" s="64" t="s">
        <v>253</v>
      </c>
      <c r="D79" s="80" t="s">
        <v>254</v>
      </c>
      <c r="E79" s="306">
        <v>41321.72</v>
      </c>
    </row>
    <row r="80" spans="2:6" s="17" customFormat="1" x14ac:dyDescent="0.2">
      <c r="B80" s="296">
        <v>2</v>
      </c>
      <c r="C80" s="1" t="s">
        <v>255</v>
      </c>
      <c r="D80" s="2">
        <v>2007</v>
      </c>
      <c r="E80" s="307">
        <v>1220</v>
      </c>
    </row>
    <row r="81" spans="2:6" s="17" customFormat="1" x14ac:dyDescent="0.2">
      <c r="B81" s="296">
        <v>3</v>
      </c>
      <c r="C81" s="1" t="s">
        <v>256</v>
      </c>
      <c r="D81" s="2" t="s">
        <v>257</v>
      </c>
      <c r="E81" s="307">
        <v>36146.71</v>
      </c>
    </row>
    <row r="82" spans="2:6" s="17" customFormat="1" x14ac:dyDescent="0.2">
      <c r="B82" s="296">
        <v>4</v>
      </c>
      <c r="C82" s="1" t="s">
        <v>258</v>
      </c>
      <c r="D82" s="2">
        <v>2011</v>
      </c>
      <c r="E82" s="307">
        <v>3299</v>
      </c>
    </row>
    <row r="83" spans="2:6" s="17" customFormat="1" x14ac:dyDescent="0.2">
      <c r="B83" s="296">
        <v>5</v>
      </c>
      <c r="C83" s="1" t="s">
        <v>259</v>
      </c>
      <c r="D83" s="2">
        <v>2010</v>
      </c>
      <c r="E83" s="307">
        <v>2377</v>
      </c>
    </row>
    <row r="84" spans="2:6" s="17" customFormat="1" x14ac:dyDescent="0.2">
      <c r="B84" s="296">
        <v>6</v>
      </c>
      <c r="C84" s="1" t="s">
        <v>259</v>
      </c>
      <c r="D84" s="2">
        <v>2010</v>
      </c>
      <c r="E84" s="307">
        <v>2706</v>
      </c>
    </row>
    <row r="85" spans="2:6" s="17" customFormat="1" x14ac:dyDescent="0.2">
      <c r="B85" s="296">
        <v>7</v>
      </c>
      <c r="C85" s="1" t="s">
        <v>260</v>
      </c>
      <c r="D85" s="2">
        <v>2011</v>
      </c>
      <c r="E85" s="307">
        <v>4148</v>
      </c>
    </row>
    <row r="86" spans="2:6" s="17" customFormat="1" x14ac:dyDescent="0.2">
      <c r="B86" s="296">
        <v>8</v>
      </c>
      <c r="C86" s="1" t="s">
        <v>261</v>
      </c>
      <c r="D86" s="2">
        <v>2011</v>
      </c>
      <c r="E86" s="307">
        <v>18295.12</v>
      </c>
    </row>
    <row r="87" spans="2:6" s="17" customFormat="1" x14ac:dyDescent="0.2">
      <c r="B87" s="296">
        <v>9</v>
      </c>
      <c r="C87" s="1" t="s">
        <v>262</v>
      </c>
      <c r="D87" s="2">
        <v>2010</v>
      </c>
      <c r="E87" s="307">
        <v>25493.78</v>
      </c>
    </row>
    <row r="88" spans="2:6" s="17" customFormat="1" x14ac:dyDescent="0.2">
      <c r="B88" s="296">
        <v>10</v>
      </c>
      <c r="C88" s="1" t="s">
        <v>263</v>
      </c>
      <c r="D88" s="2">
        <v>2007</v>
      </c>
      <c r="E88" s="307">
        <v>11000</v>
      </c>
    </row>
    <row r="89" spans="2:6" s="17" customFormat="1" x14ac:dyDescent="0.2">
      <c r="B89" s="296">
        <v>11</v>
      </c>
      <c r="C89" s="1" t="s">
        <v>264</v>
      </c>
      <c r="D89" s="2" t="s">
        <v>265</v>
      </c>
      <c r="E89" s="307">
        <v>7762.6</v>
      </c>
    </row>
    <row r="90" spans="2:6" s="17" customFormat="1" x14ac:dyDescent="0.2">
      <c r="B90" s="296">
        <v>12</v>
      </c>
      <c r="C90" s="1" t="s">
        <v>266</v>
      </c>
      <c r="D90" s="2">
        <v>2012</v>
      </c>
      <c r="E90" s="307">
        <v>2200</v>
      </c>
    </row>
    <row r="91" spans="2:6" s="17" customFormat="1" x14ac:dyDescent="0.2">
      <c r="B91" s="296">
        <v>13</v>
      </c>
      <c r="C91" s="1" t="s">
        <v>267</v>
      </c>
      <c r="D91" s="2">
        <v>2010</v>
      </c>
      <c r="E91" s="307">
        <v>3400.01</v>
      </c>
    </row>
    <row r="92" spans="2:6" s="17" customFormat="1" ht="13.5" customHeight="1" thickBot="1" x14ac:dyDescent="0.25">
      <c r="B92" s="331"/>
      <c r="C92" s="332" t="s">
        <v>0</v>
      </c>
      <c r="D92" s="333"/>
      <c r="E92" s="475">
        <f>SUM(E79:E91)</f>
        <v>159369.94</v>
      </c>
    </row>
    <row r="93" spans="2:6" s="14" customFormat="1" x14ac:dyDescent="0.2">
      <c r="B93" s="576" t="s">
        <v>2</v>
      </c>
      <c r="C93" s="577"/>
      <c r="D93" s="577"/>
      <c r="E93" s="578"/>
      <c r="F93" s="120"/>
    </row>
    <row r="94" spans="2:6" s="14" customFormat="1" ht="26.25" thickBot="1" x14ac:dyDescent="0.25">
      <c r="B94" s="301" t="s">
        <v>23</v>
      </c>
      <c r="C94" s="302" t="s">
        <v>31</v>
      </c>
      <c r="D94" s="302" t="s">
        <v>32</v>
      </c>
      <c r="E94" s="464" t="s">
        <v>33</v>
      </c>
      <c r="F94" s="120"/>
    </row>
    <row r="95" spans="2:6" s="17" customFormat="1" x14ac:dyDescent="0.2">
      <c r="B95" s="298">
        <v>1</v>
      </c>
      <c r="C95" s="64" t="s">
        <v>240</v>
      </c>
      <c r="D95" s="80">
        <v>2010</v>
      </c>
      <c r="E95" s="306">
        <v>598</v>
      </c>
    </row>
    <row r="96" spans="2:6" s="17" customFormat="1" x14ac:dyDescent="0.2">
      <c r="B96" s="296">
        <v>2</v>
      </c>
      <c r="C96" s="1" t="s">
        <v>241</v>
      </c>
      <c r="D96" s="2">
        <v>2009</v>
      </c>
      <c r="E96" s="307">
        <v>1984</v>
      </c>
    </row>
    <row r="97" spans="2:5" s="17" customFormat="1" x14ac:dyDescent="0.2">
      <c r="B97" s="296">
        <v>3</v>
      </c>
      <c r="C97" s="1" t="s">
        <v>242</v>
      </c>
      <c r="D97" s="2">
        <v>2009</v>
      </c>
      <c r="E97" s="307">
        <v>1949</v>
      </c>
    </row>
    <row r="98" spans="2:5" s="17" customFormat="1" x14ac:dyDescent="0.2">
      <c r="B98" s="296">
        <v>4</v>
      </c>
      <c r="C98" s="1" t="s">
        <v>242</v>
      </c>
      <c r="D98" s="2">
        <v>2009</v>
      </c>
      <c r="E98" s="307">
        <v>1949</v>
      </c>
    </row>
    <row r="99" spans="2:5" s="17" customFormat="1" x14ac:dyDescent="0.2">
      <c r="B99" s="296">
        <v>5</v>
      </c>
      <c r="C99" s="1" t="s">
        <v>243</v>
      </c>
      <c r="D99" s="2">
        <v>2011</v>
      </c>
      <c r="E99" s="307">
        <v>7000</v>
      </c>
    </row>
    <row r="100" spans="2:5" s="17" customFormat="1" x14ac:dyDescent="0.2">
      <c r="B100" s="296">
        <v>6</v>
      </c>
      <c r="C100" s="1" t="s">
        <v>244</v>
      </c>
      <c r="D100" s="2">
        <v>2010</v>
      </c>
      <c r="E100" s="307">
        <v>3500</v>
      </c>
    </row>
    <row r="101" spans="2:5" s="17" customFormat="1" x14ac:dyDescent="0.2">
      <c r="B101" s="296">
        <v>7</v>
      </c>
      <c r="C101" s="1" t="s">
        <v>242</v>
      </c>
      <c r="D101" s="2">
        <v>2009</v>
      </c>
      <c r="E101" s="307">
        <v>1889</v>
      </c>
    </row>
    <row r="102" spans="2:5" s="17" customFormat="1" x14ac:dyDescent="0.2">
      <c r="B102" s="296">
        <v>8</v>
      </c>
      <c r="C102" s="1" t="s">
        <v>245</v>
      </c>
      <c r="D102" s="2">
        <v>2008</v>
      </c>
      <c r="E102" s="307">
        <v>179462</v>
      </c>
    </row>
    <row r="103" spans="2:5" s="17" customFormat="1" x14ac:dyDescent="0.2">
      <c r="B103" s="296">
        <v>9</v>
      </c>
      <c r="C103" s="1" t="s">
        <v>246</v>
      </c>
      <c r="D103" s="2">
        <v>2009</v>
      </c>
      <c r="E103" s="307">
        <v>129930</v>
      </c>
    </row>
    <row r="104" spans="2:5" s="17" customFormat="1" x14ac:dyDescent="0.2">
      <c r="B104" s="296">
        <v>10</v>
      </c>
      <c r="C104" s="1" t="s">
        <v>247</v>
      </c>
      <c r="D104" s="2">
        <v>2010</v>
      </c>
      <c r="E104" s="307">
        <v>159883.44</v>
      </c>
    </row>
    <row r="105" spans="2:5" s="17" customFormat="1" x14ac:dyDescent="0.2">
      <c r="B105" s="296">
        <v>11</v>
      </c>
      <c r="C105" s="1" t="s">
        <v>248</v>
      </c>
      <c r="D105" s="2">
        <v>2011</v>
      </c>
      <c r="E105" s="307">
        <v>213162.09</v>
      </c>
    </row>
    <row r="106" spans="2:5" s="17" customFormat="1" x14ac:dyDescent="0.2">
      <c r="B106" s="296">
        <v>12</v>
      </c>
      <c r="C106" s="1" t="s">
        <v>921</v>
      </c>
      <c r="D106" s="2">
        <v>2011</v>
      </c>
      <c r="E106" s="307">
        <v>39743.870000000003</v>
      </c>
    </row>
    <row r="107" spans="2:5" s="17" customFormat="1" x14ac:dyDescent="0.2">
      <c r="B107" s="296">
        <v>13</v>
      </c>
      <c r="C107" s="1" t="s">
        <v>249</v>
      </c>
      <c r="D107" s="2">
        <v>2010</v>
      </c>
      <c r="E107" s="307">
        <v>159883.44</v>
      </c>
    </row>
    <row r="108" spans="2:5" s="17" customFormat="1" ht="13.5" customHeight="1" thickBot="1" x14ac:dyDescent="0.25">
      <c r="B108" s="331"/>
      <c r="C108" s="332" t="s">
        <v>0</v>
      </c>
      <c r="D108" s="333"/>
      <c r="E108" s="475">
        <f>SUM(E95:E107)</f>
        <v>900933.84000000008</v>
      </c>
    </row>
    <row r="109" spans="2:5" s="14" customFormat="1" x14ac:dyDescent="0.2">
      <c r="B109" s="576" t="s">
        <v>40</v>
      </c>
      <c r="C109" s="577"/>
      <c r="D109" s="577"/>
      <c r="E109" s="578"/>
    </row>
    <row r="110" spans="2:5" s="14" customFormat="1" ht="26.25" thickBot="1" x14ac:dyDescent="0.25">
      <c r="B110" s="301" t="s">
        <v>23</v>
      </c>
      <c r="C110" s="302" t="s">
        <v>31</v>
      </c>
      <c r="D110" s="302" t="s">
        <v>32</v>
      </c>
      <c r="E110" s="464" t="s">
        <v>33</v>
      </c>
    </row>
    <row r="111" spans="2:5" s="14" customFormat="1" x14ac:dyDescent="0.2">
      <c r="B111" s="298">
        <v>1</v>
      </c>
      <c r="C111" s="64" t="s">
        <v>250</v>
      </c>
      <c r="D111" s="80">
        <v>2011</v>
      </c>
      <c r="E111" s="476">
        <v>12500</v>
      </c>
    </row>
    <row r="112" spans="2:5" s="14" customFormat="1" x14ac:dyDescent="0.2">
      <c r="B112" s="296">
        <v>2</v>
      </c>
      <c r="C112" s="1" t="s">
        <v>251</v>
      </c>
      <c r="D112" s="2">
        <v>2011</v>
      </c>
      <c r="E112" s="477">
        <v>12500</v>
      </c>
    </row>
    <row r="113" spans="2:5" s="14" customFormat="1" x14ac:dyDescent="0.2">
      <c r="B113" s="296">
        <v>3</v>
      </c>
      <c r="C113" s="1" t="s">
        <v>252</v>
      </c>
      <c r="D113" s="2">
        <v>2011</v>
      </c>
      <c r="E113" s="477">
        <v>9500</v>
      </c>
    </row>
    <row r="114" spans="2:5" s="14" customFormat="1" x14ac:dyDescent="0.2">
      <c r="B114" s="296">
        <v>4</v>
      </c>
      <c r="C114" s="1" t="s">
        <v>919</v>
      </c>
      <c r="D114" s="2">
        <v>2011</v>
      </c>
      <c r="E114" s="477">
        <v>5499.99</v>
      </c>
    </row>
    <row r="115" spans="2:5" s="14" customFormat="1" ht="38.25" customHeight="1" x14ac:dyDescent="0.2">
      <c r="B115" s="296">
        <v>5</v>
      </c>
      <c r="C115" s="1" t="s">
        <v>920</v>
      </c>
      <c r="D115" s="2">
        <v>2011</v>
      </c>
      <c r="E115" s="477">
        <v>26000</v>
      </c>
    </row>
    <row r="116" spans="2:5" s="14" customFormat="1" ht="13.5" thickBot="1" x14ac:dyDescent="0.25">
      <c r="B116" s="334"/>
      <c r="C116" s="335" t="s">
        <v>0</v>
      </c>
      <c r="D116" s="336"/>
      <c r="E116" s="473">
        <f>SUM(E111:E115)</f>
        <v>65999.989999999991</v>
      </c>
    </row>
    <row r="117" spans="2:5" s="284" customFormat="1" x14ac:dyDescent="0.2">
      <c r="B117" s="281"/>
      <c r="C117" s="282"/>
      <c r="D117" s="281"/>
      <c r="E117" s="474"/>
    </row>
    <row r="118" spans="2:5" s="284" customFormat="1" ht="13.5" thickBot="1" x14ac:dyDescent="0.25">
      <c r="B118" s="281"/>
      <c r="C118" s="282"/>
      <c r="D118" s="281"/>
      <c r="E118" s="474"/>
    </row>
    <row r="119" spans="2:5" s="15" customFormat="1" ht="25.5" customHeight="1" thickBot="1" x14ac:dyDescent="0.25">
      <c r="B119" s="585" t="s">
        <v>282</v>
      </c>
      <c r="C119" s="586"/>
      <c r="D119" s="586"/>
      <c r="E119" s="587"/>
    </row>
    <row r="120" spans="2:5" x14ac:dyDescent="0.2">
      <c r="B120" s="576" t="s">
        <v>1</v>
      </c>
      <c r="C120" s="577"/>
      <c r="D120" s="577"/>
      <c r="E120" s="578"/>
    </row>
    <row r="121" spans="2:5" ht="32.25" customHeight="1" thickBot="1" x14ac:dyDescent="0.25">
      <c r="B121" s="301" t="s">
        <v>23</v>
      </c>
      <c r="C121" s="302" t="s">
        <v>31</v>
      </c>
      <c r="D121" s="302" t="s">
        <v>32</v>
      </c>
      <c r="E121" s="464" t="s">
        <v>33</v>
      </c>
    </row>
    <row r="122" spans="2:5" s="17" customFormat="1" ht="63.75" x14ac:dyDescent="0.2">
      <c r="B122" s="310">
        <v>1</v>
      </c>
      <c r="C122" s="309" t="s">
        <v>316</v>
      </c>
      <c r="D122" s="308">
        <v>2008</v>
      </c>
      <c r="E122" s="320">
        <v>62327.4</v>
      </c>
    </row>
    <row r="123" spans="2:5" s="17" customFormat="1" x14ac:dyDescent="0.2">
      <c r="B123" s="311">
        <v>2</v>
      </c>
      <c r="C123" s="1" t="s">
        <v>317</v>
      </c>
      <c r="D123" s="2">
        <v>2007</v>
      </c>
      <c r="E123" s="307">
        <v>2192.98</v>
      </c>
    </row>
    <row r="124" spans="2:5" s="17" customFormat="1" x14ac:dyDescent="0.2">
      <c r="B124" s="311">
        <v>3</v>
      </c>
      <c r="C124" s="1" t="s">
        <v>318</v>
      </c>
      <c r="D124" s="2">
        <v>2007</v>
      </c>
      <c r="E124" s="307">
        <v>269</v>
      </c>
    </row>
    <row r="125" spans="2:5" s="17" customFormat="1" x14ac:dyDescent="0.2">
      <c r="B125" s="311">
        <v>4</v>
      </c>
      <c r="C125" s="1" t="s">
        <v>319</v>
      </c>
      <c r="D125" s="2">
        <v>2007</v>
      </c>
      <c r="E125" s="307">
        <v>1178</v>
      </c>
    </row>
    <row r="126" spans="2:5" s="17" customFormat="1" x14ac:dyDescent="0.2">
      <c r="B126" s="311">
        <v>5</v>
      </c>
      <c r="C126" s="1" t="s">
        <v>320</v>
      </c>
      <c r="D126" s="2">
        <v>2008</v>
      </c>
      <c r="E126" s="307">
        <v>1523.78</v>
      </c>
    </row>
    <row r="127" spans="2:5" s="17" customFormat="1" x14ac:dyDescent="0.2">
      <c r="B127" s="311">
        <v>6</v>
      </c>
      <c r="C127" s="1" t="s">
        <v>321</v>
      </c>
      <c r="D127" s="40">
        <v>2009</v>
      </c>
      <c r="E127" s="321">
        <v>1525</v>
      </c>
    </row>
    <row r="128" spans="2:5" s="17" customFormat="1" x14ac:dyDescent="0.2">
      <c r="B128" s="311">
        <v>7</v>
      </c>
      <c r="C128" s="65" t="s">
        <v>322</v>
      </c>
      <c r="D128" s="40">
        <v>2010</v>
      </c>
      <c r="E128" s="321">
        <v>1280</v>
      </c>
    </row>
    <row r="129" spans="2:6" s="17" customFormat="1" x14ac:dyDescent="0.2">
      <c r="B129" s="311">
        <v>8</v>
      </c>
      <c r="C129" s="65" t="s">
        <v>323</v>
      </c>
      <c r="D129" s="40">
        <v>2010</v>
      </c>
      <c r="E129" s="321">
        <v>418.46</v>
      </c>
    </row>
    <row r="130" spans="2:6" s="17" customFormat="1" x14ac:dyDescent="0.2">
      <c r="B130" s="311">
        <v>9</v>
      </c>
      <c r="C130" s="65" t="s">
        <v>324</v>
      </c>
      <c r="D130" s="40">
        <v>2010</v>
      </c>
      <c r="E130" s="321">
        <v>2546</v>
      </c>
    </row>
    <row r="131" spans="2:6" s="17" customFormat="1" x14ac:dyDescent="0.2">
      <c r="B131" s="311">
        <v>10</v>
      </c>
      <c r="C131" s="65" t="s">
        <v>325</v>
      </c>
      <c r="D131" s="40">
        <v>2010</v>
      </c>
      <c r="E131" s="321">
        <v>1073.5999999999999</v>
      </c>
    </row>
    <row r="132" spans="2:6" s="17" customFormat="1" x14ac:dyDescent="0.2">
      <c r="B132" s="311">
        <v>11</v>
      </c>
      <c r="C132" s="65" t="s">
        <v>326</v>
      </c>
      <c r="D132" s="40">
        <v>2011</v>
      </c>
      <c r="E132" s="321">
        <v>550</v>
      </c>
    </row>
    <row r="133" spans="2:6" s="17" customFormat="1" x14ac:dyDescent="0.2">
      <c r="B133" s="311">
        <v>12</v>
      </c>
      <c r="C133" s="65" t="s">
        <v>327</v>
      </c>
      <c r="D133" s="40">
        <v>2011</v>
      </c>
      <c r="E133" s="321">
        <v>1189</v>
      </c>
    </row>
    <row r="134" spans="2:6" s="17" customFormat="1" x14ac:dyDescent="0.2">
      <c r="B134" s="311">
        <v>13</v>
      </c>
      <c r="C134" s="65" t="s">
        <v>327</v>
      </c>
      <c r="D134" s="40">
        <v>2011</v>
      </c>
      <c r="E134" s="321">
        <v>524.03</v>
      </c>
    </row>
    <row r="135" spans="2:6" s="17" customFormat="1" x14ac:dyDescent="0.2">
      <c r="B135" s="311">
        <v>14</v>
      </c>
      <c r="C135" s="65" t="s">
        <v>317</v>
      </c>
      <c r="D135" s="40">
        <v>2011</v>
      </c>
      <c r="E135" s="321">
        <v>2097</v>
      </c>
    </row>
    <row r="136" spans="2:6" s="17" customFormat="1" x14ac:dyDescent="0.2">
      <c r="B136" s="311">
        <v>15</v>
      </c>
      <c r="C136" s="65" t="s">
        <v>328</v>
      </c>
      <c r="D136" s="40">
        <v>2011</v>
      </c>
      <c r="E136" s="321">
        <v>1387</v>
      </c>
    </row>
    <row r="137" spans="2:6" s="17" customFormat="1" x14ac:dyDescent="0.2">
      <c r="B137" s="311">
        <v>16</v>
      </c>
      <c r="C137" s="65" t="s">
        <v>328</v>
      </c>
      <c r="D137" s="40">
        <v>2011</v>
      </c>
      <c r="E137" s="321">
        <v>983</v>
      </c>
    </row>
    <row r="138" spans="2:6" s="14" customFormat="1" x14ac:dyDescent="0.2">
      <c r="B138" s="337"/>
      <c r="C138" s="431" t="s">
        <v>0</v>
      </c>
      <c r="D138" s="338"/>
      <c r="E138" s="478">
        <f>SUM(E122:E137)</f>
        <v>81064.250000000015</v>
      </c>
    </row>
    <row r="139" spans="2:6" s="14" customFormat="1" x14ac:dyDescent="0.2">
      <c r="B139" s="582" t="s">
        <v>2</v>
      </c>
      <c r="C139" s="583"/>
      <c r="D139" s="583"/>
      <c r="E139" s="584"/>
      <c r="F139" s="120"/>
    </row>
    <row r="140" spans="2:6" s="14" customFormat="1" ht="25.5" x14ac:dyDescent="0.2">
      <c r="B140" s="295" t="s">
        <v>23</v>
      </c>
      <c r="C140" s="280" t="s">
        <v>31</v>
      </c>
      <c r="D140" s="280" t="s">
        <v>32</v>
      </c>
      <c r="E140" s="479" t="s">
        <v>33</v>
      </c>
      <c r="F140" s="120"/>
    </row>
    <row r="141" spans="2:6" s="17" customFormat="1" ht="13.5" customHeight="1" x14ac:dyDescent="0.2">
      <c r="B141" s="311">
        <v>1</v>
      </c>
      <c r="C141" s="1" t="s">
        <v>329</v>
      </c>
      <c r="D141" s="87">
        <v>2011</v>
      </c>
      <c r="E141" s="307">
        <v>2366.8000000000002</v>
      </c>
    </row>
    <row r="142" spans="2:6" s="17" customFormat="1" ht="13.5" customHeight="1" thickBot="1" x14ac:dyDescent="0.35">
      <c r="B142" s="339"/>
      <c r="C142" s="552" t="s">
        <v>0</v>
      </c>
      <c r="D142" s="552" t="s">
        <v>4</v>
      </c>
      <c r="E142" s="480">
        <f>SUM(E141:E141)</f>
        <v>2366.8000000000002</v>
      </c>
    </row>
    <row r="143" spans="2:6" s="285" customFormat="1" ht="13.5" customHeight="1" x14ac:dyDescent="0.3">
      <c r="B143" s="286"/>
      <c r="C143" s="287"/>
      <c r="D143" s="287"/>
      <c r="E143" s="481"/>
    </row>
    <row r="144" spans="2:6" s="285" customFormat="1" ht="13.5" customHeight="1" thickBot="1" x14ac:dyDescent="0.35">
      <c r="B144" s="286"/>
      <c r="C144" s="287"/>
      <c r="D144" s="287"/>
      <c r="E144" s="481"/>
    </row>
    <row r="145" spans="2:6" s="17" customFormat="1" ht="26.25" customHeight="1" thickBot="1" x14ac:dyDescent="0.25">
      <c r="B145" s="585" t="s">
        <v>339</v>
      </c>
      <c r="C145" s="586"/>
      <c r="D145" s="586"/>
      <c r="E145" s="587"/>
    </row>
    <row r="146" spans="2:6" x14ac:dyDescent="0.2">
      <c r="B146" s="576" t="s">
        <v>1</v>
      </c>
      <c r="C146" s="577"/>
      <c r="D146" s="577"/>
      <c r="E146" s="578"/>
    </row>
    <row r="147" spans="2:6" ht="28.5" customHeight="1" thickBot="1" x14ac:dyDescent="0.25">
      <c r="B147" s="301" t="s">
        <v>23</v>
      </c>
      <c r="C147" s="302" t="s">
        <v>31</v>
      </c>
      <c r="D147" s="302" t="s">
        <v>32</v>
      </c>
      <c r="E147" s="464" t="s">
        <v>33</v>
      </c>
    </row>
    <row r="148" spans="2:6" s="17" customFormat="1" ht="13.5" customHeight="1" x14ac:dyDescent="0.2">
      <c r="B148" s="298">
        <v>1</v>
      </c>
      <c r="C148" s="64" t="s">
        <v>379</v>
      </c>
      <c r="D148" s="80">
        <v>2009</v>
      </c>
      <c r="E148" s="306">
        <v>6250</v>
      </c>
    </row>
    <row r="149" spans="2:6" s="17" customFormat="1" ht="13.5" customHeight="1" x14ac:dyDescent="0.2">
      <c r="B149" s="296">
        <v>2</v>
      </c>
      <c r="C149" s="1" t="s">
        <v>380</v>
      </c>
      <c r="D149" s="2">
        <v>2009</v>
      </c>
      <c r="E149" s="307">
        <v>7411.88</v>
      </c>
    </row>
    <row r="150" spans="2:6" s="17" customFormat="1" ht="13.5" customHeight="1" x14ac:dyDescent="0.2">
      <c r="B150" s="296">
        <v>3</v>
      </c>
      <c r="C150" s="1" t="s">
        <v>381</v>
      </c>
      <c r="D150" s="2">
        <v>2008</v>
      </c>
      <c r="E150" s="307">
        <v>657.99</v>
      </c>
    </row>
    <row r="151" spans="2:6" s="17" customFormat="1" ht="13.5" customHeight="1" x14ac:dyDescent="0.2">
      <c r="B151" s="296">
        <v>4</v>
      </c>
      <c r="C151" s="1" t="s">
        <v>382</v>
      </c>
      <c r="D151" s="2">
        <v>2008</v>
      </c>
      <c r="E151" s="307">
        <v>2388</v>
      </c>
    </row>
    <row r="152" spans="2:6" s="17" customFormat="1" ht="13.5" customHeight="1" x14ac:dyDescent="0.2">
      <c r="B152" s="296">
        <v>5</v>
      </c>
      <c r="C152" s="1" t="s">
        <v>383</v>
      </c>
      <c r="D152" s="2">
        <v>2008</v>
      </c>
      <c r="E152" s="307">
        <v>7000</v>
      </c>
    </row>
    <row r="153" spans="2:6" s="17" customFormat="1" ht="13.5" customHeight="1" x14ac:dyDescent="0.2">
      <c r="B153" s="296">
        <v>6</v>
      </c>
      <c r="C153" s="1" t="s">
        <v>317</v>
      </c>
      <c r="D153" s="2">
        <v>2012</v>
      </c>
      <c r="E153" s="307">
        <v>2900</v>
      </c>
    </row>
    <row r="154" spans="2:6" s="17" customFormat="1" ht="13.5" customHeight="1" x14ac:dyDescent="0.2">
      <c r="B154" s="296">
        <v>7</v>
      </c>
      <c r="C154" s="1" t="s">
        <v>384</v>
      </c>
      <c r="D154" s="2">
        <v>2012</v>
      </c>
      <c r="E154" s="307">
        <v>914</v>
      </c>
    </row>
    <row r="155" spans="2:6" s="14" customFormat="1" ht="13.5" thickBot="1" x14ac:dyDescent="0.25">
      <c r="B155" s="591" t="s">
        <v>0</v>
      </c>
      <c r="C155" s="592" t="s">
        <v>4</v>
      </c>
      <c r="D155" s="333"/>
      <c r="E155" s="475">
        <f>SUM(E148:E154)</f>
        <v>27521.870000000003</v>
      </c>
    </row>
    <row r="156" spans="2:6" s="14" customFormat="1" x14ac:dyDescent="0.2">
      <c r="B156" s="576" t="s">
        <v>2</v>
      </c>
      <c r="C156" s="577"/>
      <c r="D156" s="577"/>
      <c r="E156" s="578"/>
      <c r="F156" s="120"/>
    </row>
    <row r="157" spans="2:6" s="14" customFormat="1" ht="26.25" thickBot="1" x14ac:dyDescent="0.25">
      <c r="B157" s="301" t="s">
        <v>23</v>
      </c>
      <c r="C157" s="302" t="s">
        <v>31</v>
      </c>
      <c r="D157" s="302" t="s">
        <v>32</v>
      </c>
      <c r="E157" s="464" t="s">
        <v>33</v>
      </c>
      <c r="F157" s="120"/>
    </row>
    <row r="158" spans="2:6" s="17" customFormat="1" ht="13.5" customHeight="1" x14ac:dyDescent="0.2">
      <c r="B158" s="298">
        <v>1</v>
      </c>
      <c r="C158" s="313" t="s">
        <v>377</v>
      </c>
      <c r="D158" s="83">
        <v>2008</v>
      </c>
      <c r="E158" s="314">
        <v>3139</v>
      </c>
    </row>
    <row r="159" spans="2:6" s="17" customFormat="1" ht="13.5" customHeight="1" x14ac:dyDescent="0.2">
      <c r="B159" s="296">
        <v>2</v>
      </c>
      <c r="C159" s="26" t="s">
        <v>377</v>
      </c>
      <c r="D159" s="38">
        <v>2009</v>
      </c>
      <c r="E159" s="312">
        <v>3499</v>
      </c>
    </row>
    <row r="160" spans="2:6" s="14" customFormat="1" ht="13.5" thickBot="1" x14ac:dyDescent="0.25">
      <c r="B160" s="591" t="s">
        <v>0</v>
      </c>
      <c r="C160" s="592" t="s">
        <v>4</v>
      </c>
      <c r="D160" s="333"/>
      <c r="E160" s="475">
        <f>SUM(E158:E159)</f>
        <v>6638</v>
      </c>
    </row>
    <row r="161" spans="2:6" s="14" customFormat="1" x14ac:dyDescent="0.2">
      <c r="B161" s="576" t="s">
        <v>40</v>
      </c>
      <c r="C161" s="577"/>
      <c r="D161" s="577"/>
      <c r="E161" s="578"/>
    </row>
    <row r="162" spans="2:6" s="14" customFormat="1" ht="26.25" thickBot="1" x14ac:dyDescent="0.25">
      <c r="B162" s="301" t="s">
        <v>23</v>
      </c>
      <c r="C162" s="302" t="s">
        <v>31</v>
      </c>
      <c r="D162" s="302" t="s">
        <v>32</v>
      </c>
      <c r="E162" s="464" t="s">
        <v>33</v>
      </c>
    </row>
    <row r="163" spans="2:6" s="17" customFormat="1" x14ac:dyDescent="0.2">
      <c r="B163" s="298">
        <v>1</v>
      </c>
      <c r="C163" s="64" t="s">
        <v>378</v>
      </c>
      <c r="D163" s="80">
        <v>2007</v>
      </c>
      <c r="E163" s="306">
        <v>8751</v>
      </c>
    </row>
    <row r="164" spans="2:6" s="17" customFormat="1" ht="13.5" customHeight="1" thickBot="1" x14ac:dyDescent="0.25">
      <c r="B164" s="334"/>
      <c r="C164" s="335" t="s">
        <v>0</v>
      </c>
      <c r="D164" s="336"/>
      <c r="E164" s="480">
        <f>SUM(E163:E163)</f>
        <v>8751</v>
      </c>
    </row>
    <row r="165" spans="2:6" s="285" customFormat="1" ht="13.5" customHeight="1" x14ac:dyDescent="0.2">
      <c r="B165" s="281"/>
      <c r="C165" s="282"/>
      <c r="D165" s="281"/>
      <c r="E165" s="481"/>
    </row>
    <row r="166" spans="2:6" s="285" customFormat="1" ht="13.5" customHeight="1" thickBot="1" x14ac:dyDescent="0.25">
      <c r="B166" s="281"/>
      <c r="C166" s="282"/>
      <c r="D166" s="281"/>
      <c r="E166" s="481"/>
    </row>
    <row r="167" spans="2:6" s="14" customFormat="1" ht="24" customHeight="1" thickBot="1" x14ac:dyDescent="0.25">
      <c r="B167" s="585" t="s">
        <v>390</v>
      </c>
      <c r="C167" s="586"/>
      <c r="D167" s="586"/>
      <c r="E167" s="587"/>
    </row>
    <row r="168" spans="2:6" x14ac:dyDescent="0.2">
      <c r="B168" s="576" t="s">
        <v>1</v>
      </c>
      <c r="C168" s="577"/>
      <c r="D168" s="577"/>
      <c r="E168" s="578"/>
    </row>
    <row r="169" spans="2:6" ht="27.75" customHeight="1" thickBot="1" x14ac:dyDescent="0.25">
      <c r="B169" s="301" t="s">
        <v>23</v>
      </c>
      <c r="C169" s="302" t="s">
        <v>31</v>
      </c>
      <c r="D169" s="302" t="s">
        <v>32</v>
      </c>
      <c r="E169" s="464" t="s">
        <v>33</v>
      </c>
    </row>
    <row r="170" spans="2:6" s="14" customFormat="1" x14ac:dyDescent="0.2">
      <c r="B170" s="298">
        <v>1</v>
      </c>
      <c r="C170" s="303" t="s">
        <v>405</v>
      </c>
      <c r="D170" s="80">
        <v>2007</v>
      </c>
      <c r="E170" s="476">
        <v>4698</v>
      </c>
    </row>
    <row r="171" spans="2:6" s="14" customFormat="1" x14ac:dyDescent="0.2">
      <c r="B171" s="296">
        <v>2</v>
      </c>
      <c r="C171" s="28" t="s">
        <v>406</v>
      </c>
      <c r="D171" s="2">
        <v>2010</v>
      </c>
      <c r="E171" s="477">
        <v>2806</v>
      </c>
    </row>
    <row r="172" spans="2:6" s="14" customFormat="1" x14ac:dyDescent="0.2">
      <c r="B172" s="296">
        <v>3</v>
      </c>
      <c r="C172" s="28" t="s">
        <v>407</v>
      </c>
      <c r="D172" s="2">
        <v>2010</v>
      </c>
      <c r="E172" s="477">
        <v>498.54</v>
      </c>
    </row>
    <row r="173" spans="2:6" s="14" customFormat="1" x14ac:dyDescent="0.2">
      <c r="B173" s="296">
        <v>4</v>
      </c>
      <c r="C173" s="28" t="s">
        <v>407</v>
      </c>
      <c r="D173" s="2">
        <v>2011</v>
      </c>
      <c r="E173" s="477">
        <v>599</v>
      </c>
    </row>
    <row r="174" spans="2:6" s="14" customFormat="1" x14ac:dyDescent="0.2">
      <c r="B174" s="296">
        <v>5</v>
      </c>
      <c r="C174" s="28" t="s">
        <v>408</v>
      </c>
      <c r="D174" s="2">
        <v>2010</v>
      </c>
      <c r="E174" s="477">
        <v>7000</v>
      </c>
    </row>
    <row r="175" spans="2:6" ht="13.5" thickBot="1" x14ac:dyDescent="0.25">
      <c r="B175" s="331"/>
      <c r="C175" s="592" t="s">
        <v>22</v>
      </c>
      <c r="D175" s="592"/>
      <c r="E175" s="469">
        <f>SUM(E170:E174)</f>
        <v>15601.54</v>
      </c>
    </row>
    <row r="176" spans="2:6" s="14" customFormat="1" x14ac:dyDescent="0.2">
      <c r="B176" s="576" t="s">
        <v>2</v>
      </c>
      <c r="C176" s="577"/>
      <c r="D176" s="577"/>
      <c r="E176" s="578"/>
      <c r="F176" s="120"/>
    </row>
    <row r="177" spans="2:6" s="14" customFormat="1" ht="26.25" thickBot="1" x14ac:dyDescent="0.25">
      <c r="B177" s="301" t="s">
        <v>23</v>
      </c>
      <c r="C177" s="302" t="s">
        <v>31</v>
      </c>
      <c r="D177" s="302" t="s">
        <v>32</v>
      </c>
      <c r="E177" s="464" t="s">
        <v>33</v>
      </c>
      <c r="F177" s="120"/>
    </row>
    <row r="178" spans="2:6" s="14" customFormat="1" x14ac:dyDescent="0.2">
      <c r="B178" s="298">
        <v>1</v>
      </c>
      <c r="C178" s="303" t="s">
        <v>409</v>
      </c>
      <c r="D178" s="80">
        <v>2008</v>
      </c>
      <c r="E178" s="476">
        <v>2999</v>
      </c>
    </row>
    <row r="179" spans="2:6" s="14" customFormat="1" x14ac:dyDescent="0.2">
      <c r="B179" s="296">
        <v>2</v>
      </c>
      <c r="C179" s="28" t="s">
        <v>410</v>
      </c>
      <c r="D179" s="2">
        <v>2009</v>
      </c>
      <c r="E179" s="477">
        <v>1329</v>
      </c>
    </row>
    <row r="180" spans="2:6" s="14" customFormat="1" x14ac:dyDescent="0.2">
      <c r="B180" s="296">
        <v>3</v>
      </c>
      <c r="C180" s="28" t="s">
        <v>411</v>
      </c>
      <c r="D180" s="2">
        <v>2009</v>
      </c>
      <c r="E180" s="477">
        <v>4015.64</v>
      </c>
    </row>
    <row r="181" spans="2:6" s="14" customFormat="1" x14ac:dyDescent="0.2">
      <c r="B181" s="296">
        <v>4</v>
      </c>
      <c r="C181" s="28" t="s">
        <v>412</v>
      </c>
      <c r="D181" s="2">
        <v>2010</v>
      </c>
      <c r="E181" s="477">
        <v>2699</v>
      </c>
    </row>
    <row r="182" spans="2:6" ht="13.5" thickBot="1" x14ac:dyDescent="0.25">
      <c r="B182" s="334"/>
      <c r="C182" s="552" t="s">
        <v>22</v>
      </c>
      <c r="D182" s="552"/>
      <c r="E182" s="473">
        <f>SUM(E178:E181)</f>
        <v>11042.64</v>
      </c>
    </row>
    <row r="183" spans="2:6" s="288" customFormat="1" x14ac:dyDescent="0.2">
      <c r="B183" s="281"/>
      <c r="C183" s="287"/>
      <c r="D183" s="287"/>
      <c r="E183" s="474"/>
    </row>
    <row r="184" spans="2:6" s="288" customFormat="1" ht="13.5" thickBot="1" x14ac:dyDescent="0.25">
      <c r="B184" s="281"/>
      <c r="C184" s="287"/>
      <c r="D184" s="287"/>
      <c r="E184" s="474"/>
    </row>
    <row r="185" spans="2:6" ht="23.25" customHeight="1" thickBot="1" x14ac:dyDescent="0.25">
      <c r="B185" s="585" t="s">
        <v>419</v>
      </c>
      <c r="C185" s="586"/>
      <c r="D185" s="586"/>
      <c r="E185" s="587"/>
    </row>
    <row r="186" spans="2:6" x14ac:dyDescent="0.2">
      <c r="B186" s="579" t="s">
        <v>1</v>
      </c>
      <c r="C186" s="580"/>
      <c r="D186" s="580"/>
      <c r="E186" s="581"/>
    </row>
    <row r="187" spans="2:6" ht="27" customHeight="1" x14ac:dyDescent="0.2">
      <c r="B187" s="295" t="s">
        <v>23</v>
      </c>
      <c r="C187" s="280" t="s">
        <v>31</v>
      </c>
      <c r="D187" s="280" t="s">
        <v>32</v>
      </c>
      <c r="E187" s="479" t="s">
        <v>33</v>
      </c>
    </row>
    <row r="188" spans="2:6" x14ac:dyDescent="0.2">
      <c r="B188" s="298">
        <v>1</v>
      </c>
      <c r="C188" s="1" t="s">
        <v>440</v>
      </c>
      <c r="D188" s="2">
        <v>2007</v>
      </c>
      <c r="E188" s="307">
        <v>4160.72</v>
      </c>
    </row>
    <row r="189" spans="2:6" x14ac:dyDescent="0.2">
      <c r="B189" s="298">
        <v>2</v>
      </c>
      <c r="C189" s="1" t="s">
        <v>441</v>
      </c>
      <c r="D189" s="2">
        <v>2007</v>
      </c>
      <c r="E189" s="307">
        <f>3336*3</f>
        <v>10008</v>
      </c>
    </row>
    <row r="190" spans="2:6" x14ac:dyDescent="0.2">
      <c r="B190" s="298">
        <v>3</v>
      </c>
      <c r="C190" s="1" t="s">
        <v>442</v>
      </c>
      <c r="D190" s="2">
        <v>2007</v>
      </c>
      <c r="E190" s="307">
        <v>1355</v>
      </c>
    </row>
    <row r="191" spans="2:6" x14ac:dyDescent="0.2">
      <c r="B191" s="298">
        <v>4</v>
      </c>
      <c r="C191" s="1" t="s">
        <v>443</v>
      </c>
      <c r="D191" s="2">
        <v>2008</v>
      </c>
      <c r="E191" s="307">
        <v>40610.92</v>
      </c>
    </row>
    <row r="192" spans="2:6" x14ac:dyDescent="0.2">
      <c r="B192" s="298">
        <v>5</v>
      </c>
      <c r="C192" s="1" t="s">
        <v>444</v>
      </c>
      <c r="D192" s="2">
        <v>2007</v>
      </c>
      <c r="E192" s="307">
        <v>1830</v>
      </c>
    </row>
    <row r="193" spans="2:6" x14ac:dyDescent="0.2">
      <c r="B193" s="298">
        <v>6</v>
      </c>
      <c r="C193" s="1" t="s">
        <v>445</v>
      </c>
      <c r="D193" s="2">
        <v>2011</v>
      </c>
      <c r="E193" s="307">
        <v>1195.01</v>
      </c>
    </row>
    <row r="194" spans="2:6" s="18" customFormat="1" ht="13.5" thickBot="1" x14ac:dyDescent="0.25">
      <c r="B194" s="334"/>
      <c r="C194" s="335" t="s">
        <v>0</v>
      </c>
      <c r="D194" s="336"/>
      <c r="E194" s="480">
        <f>SUM(E188:E193)</f>
        <v>59159.65</v>
      </c>
    </row>
    <row r="195" spans="2:6" s="14" customFormat="1" x14ac:dyDescent="0.2">
      <c r="B195" s="576" t="s">
        <v>2</v>
      </c>
      <c r="C195" s="577"/>
      <c r="D195" s="577"/>
      <c r="E195" s="578"/>
      <c r="F195" s="120"/>
    </row>
    <row r="196" spans="2:6" s="14" customFormat="1" ht="26.25" thickBot="1" x14ac:dyDescent="0.25">
      <c r="B196" s="301" t="s">
        <v>23</v>
      </c>
      <c r="C196" s="302" t="s">
        <v>31</v>
      </c>
      <c r="D196" s="302" t="s">
        <v>32</v>
      </c>
      <c r="E196" s="464" t="s">
        <v>33</v>
      </c>
      <c r="F196" s="120"/>
    </row>
    <row r="197" spans="2:6" x14ac:dyDescent="0.2">
      <c r="B197" s="80">
        <v>1</v>
      </c>
      <c r="C197" s="64" t="s">
        <v>439</v>
      </c>
      <c r="D197" s="80">
        <v>2009</v>
      </c>
      <c r="E197" s="305">
        <v>1293</v>
      </c>
    </row>
    <row r="198" spans="2:6" x14ac:dyDescent="0.2">
      <c r="B198" s="2">
        <v>2</v>
      </c>
      <c r="C198" s="1" t="s">
        <v>409</v>
      </c>
      <c r="D198" s="2">
        <v>2008</v>
      </c>
      <c r="E198" s="74">
        <v>3281.8</v>
      </c>
    </row>
    <row r="199" spans="2:6" x14ac:dyDescent="0.2">
      <c r="B199" s="2">
        <v>3</v>
      </c>
      <c r="C199" s="1" t="s">
        <v>409</v>
      </c>
      <c r="D199" s="2">
        <v>2010</v>
      </c>
      <c r="E199" s="74">
        <v>2600</v>
      </c>
    </row>
    <row r="200" spans="2:6" s="18" customFormat="1" ht="13.5" thickBot="1" x14ac:dyDescent="0.25">
      <c r="B200" s="333"/>
      <c r="C200" s="332" t="s">
        <v>0</v>
      </c>
      <c r="D200" s="333"/>
      <c r="E200" s="482">
        <f>SUM(E197:E199)</f>
        <v>7174.8</v>
      </c>
    </row>
    <row r="201" spans="2:6" s="14" customFormat="1" x14ac:dyDescent="0.2">
      <c r="B201" s="576" t="s">
        <v>40</v>
      </c>
      <c r="C201" s="577"/>
      <c r="D201" s="577"/>
      <c r="E201" s="578"/>
    </row>
    <row r="202" spans="2:6" s="14" customFormat="1" ht="26.25" thickBot="1" x14ac:dyDescent="0.25">
      <c r="B202" s="301" t="s">
        <v>23</v>
      </c>
      <c r="C202" s="302" t="s">
        <v>31</v>
      </c>
      <c r="D202" s="302" t="s">
        <v>32</v>
      </c>
      <c r="E202" s="464" t="s">
        <v>33</v>
      </c>
    </row>
    <row r="203" spans="2:6" s="17" customFormat="1" ht="13.5" customHeight="1" x14ac:dyDescent="0.2">
      <c r="B203" s="310">
        <v>1</v>
      </c>
      <c r="C203" s="64" t="s">
        <v>446</v>
      </c>
      <c r="D203" s="80">
        <v>2007</v>
      </c>
      <c r="E203" s="595">
        <v>8751</v>
      </c>
    </row>
    <row r="204" spans="2:6" s="17" customFormat="1" ht="13.5" customHeight="1" x14ac:dyDescent="0.2">
      <c r="B204" s="311">
        <v>2</v>
      </c>
      <c r="C204" s="1" t="s">
        <v>447</v>
      </c>
      <c r="D204" s="2">
        <v>2007</v>
      </c>
      <c r="E204" s="595"/>
    </row>
    <row r="205" spans="2:6" s="17" customFormat="1" ht="13.5" customHeight="1" x14ac:dyDescent="0.2">
      <c r="B205" s="311">
        <v>3</v>
      </c>
      <c r="C205" s="1" t="s">
        <v>448</v>
      </c>
      <c r="D205" s="2">
        <v>2007</v>
      </c>
      <c r="E205" s="596"/>
    </row>
    <row r="206" spans="2:6" s="17" customFormat="1" ht="13.5" customHeight="1" thickBot="1" x14ac:dyDescent="0.35">
      <c r="B206" s="339"/>
      <c r="C206" s="552" t="s">
        <v>0</v>
      </c>
      <c r="D206" s="552" t="s">
        <v>4</v>
      </c>
      <c r="E206" s="480">
        <f>SUM(E203:E205)</f>
        <v>8751</v>
      </c>
    </row>
    <row r="207" spans="2:6" s="285" customFormat="1" ht="13.5" customHeight="1" x14ac:dyDescent="0.3">
      <c r="B207" s="286"/>
      <c r="C207" s="287"/>
      <c r="D207" s="287"/>
      <c r="E207" s="481"/>
    </row>
    <row r="208" spans="2:6" s="285" customFormat="1" ht="13.5" customHeight="1" thickBot="1" x14ac:dyDescent="0.35">
      <c r="B208" s="286"/>
      <c r="C208" s="287"/>
      <c r="D208" s="287"/>
      <c r="E208" s="481"/>
    </row>
    <row r="209" spans="2:7" s="6" customFormat="1" ht="21" customHeight="1" thickBot="1" x14ac:dyDescent="0.25">
      <c r="B209" s="585" t="s">
        <v>476</v>
      </c>
      <c r="C209" s="586"/>
      <c r="D209" s="586"/>
      <c r="E209" s="587"/>
    </row>
    <row r="210" spans="2:7" x14ac:dyDescent="0.2">
      <c r="B210" s="576" t="s">
        <v>1</v>
      </c>
      <c r="C210" s="577"/>
      <c r="D210" s="577"/>
      <c r="E210" s="578"/>
    </row>
    <row r="211" spans="2:7" ht="26.25" customHeight="1" thickBot="1" x14ac:dyDescent="0.25">
      <c r="B211" s="301" t="s">
        <v>23</v>
      </c>
      <c r="C211" s="302" t="s">
        <v>31</v>
      </c>
      <c r="D211" s="302" t="s">
        <v>32</v>
      </c>
      <c r="E211" s="464" t="s">
        <v>33</v>
      </c>
    </row>
    <row r="212" spans="2:7" ht="13.5" customHeight="1" x14ac:dyDescent="0.2">
      <c r="B212" s="298">
        <v>1</v>
      </c>
      <c r="C212" s="64" t="s">
        <v>408</v>
      </c>
      <c r="D212" s="80">
        <v>2010</v>
      </c>
      <c r="E212" s="483">
        <v>7000</v>
      </c>
    </row>
    <row r="213" spans="2:7" s="18" customFormat="1" ht="13.5" thickBot="1" x14ac:dyDescent="0.25">
      <c r="B213" s="331"/>
      <c r="C213" s="332" t="s">
        <v>0</v>
      </c>
      <c r="D213" s="333"/>
      <c r="E213" s="475">
        <f>SUM(E210:E212)</f>
        <v>7000</v>
      </c>
    </row>
    <row r="214" spans="2:7" s="14" customFormat="1" x14ac:dyDescent="0.2">
      <c r="B214" s="576" t="s">
        <v>2</v>
      </c>
      <c r="C214" s="577"/>
      <c r="D214" s="577"/>
      <c r="E214" s="578"/>
      <c r="F214" s="120"/>
    </row>
    <row r="215" spans="2:7" s="14" customFormat="1" ht="26.25" thickBot="1" x14ac:dyDescent="0.25">
      <c r="B215" s="301" t="s">
        <v>23</v>
      </c>
      <c r="C215" s="302" t="s">
        <v>31</v>
      </c>
      <c r="D215" s="302" t="s">
        <v>32</v>
      </c>
      <c r="E215" s="464" t="s">
        <v>33</v>
      </c>
      <c r="F215" s="120"/>
    </row>
    <row r="216" spans="2:7" x14ac:dyDescent="0.2">
      <c r="B216" s="298">
        <v>1</v>
      </c>
      <c r="C216" s="315" t="s">
        <v>477</v>
      </c>
      <c r="D216" s="308">
        <v>2007</v>
      </c>
      <c r="E216" s="484">
        <v>3538</v>
      </c>
    </row>
    <row r="217" spans="2:7" s="6" customFormat="1" ht="13.5" thickBot="1" x14ac:dyDescent="0.25">
      <c r="B217" s="597" t="s">
        <v>0</v>
      </c>
      <c r="C217" s="598"/>
      <c r="D217" s="340"/>
      <c r="E217" s="485">
        <f>SUM(E216:E216)</f>
        <v>3538</v>
      </c>
      <c r="G217" s="15"/>
    </row>
    <row r="218" spans="2:7" s="289" customFormat="1" x14ac:dyDescent="0.2">
      <c r="B218" s="290"/>
      <c r="C218" s="290"/>
      <c r="D218" s="291"/>
      <c r="E218" s="486"/>
      <c r="G218" s="292"/>
    </row>
    <row r="219" spans="2:7" s="289" customFormat="1" ht="13.5" thickBot="1" x14ac:dyDescent="0.25">
      <c r="B219" s="290"/>
      <c r="C219" s="290"/>
      <c r="D219" s="291"/>
      <c r="E219" s="486"/>
      <c r="G219" s="292"/>
    </row>
    <row r="220" spans="2:7" s="6" customFormat="1" ht="21.75" customHeight="1" thickBot="1" x14ac:dyDescent="0.25">
      <c r="B220" s="585" t="s">
        <v>480</v>
      </c>
      <c r="C220" s="586"/>
      <c r="D220" s="586"/>
      <c r="E220" s="587"/>
      <c r="G220" s="15"/>
    </row>
    <row r="221" spans="2:7" x14ac:dyDescent="0.2">
      <c r="B221" s="576" t="s">
        <v>1</v>
      </c>
      <c r="C221" s="577"/>
      <c r="D221" s="577"/>
      <c r="E221" s="578"/>
    </row>
    <row r="222" spans="2:7" ht="25.5" customHeight="1" thickBot="1" x14ac:dyDescent="0.25">
      <c r="B222" s="301" t="s">
        <v>23</v>
      </c>
      <c r="C222" s="302" t="s">
        <v>31</v>
      </c>
      <c r="D222" s="302" t="s">
        <v>32</v>
      </c>
      <c r="E222" s="464" t="s">
        <v>33</v>
      </c>
    </row>
    <row r="223" spans="2:7" s="6" customFormat="1" x14ac:dyDescent="0.2">
      <c r="B223" s="298">
        <v>1</v>
      </c>
      <c r="C223" s="316" t="s">
        <v>490</v>
      </c>
      <c r="D223" s="317">
        <v>2010</v>
      </c>
      <c r="E223" s="320">
        <v>549</v>
      </c>
      <c r="G223" s="15"/>
    </row>
    <row r="224" spans="2:7" s="6" customFormat="1" x14ac:dyDescent="0.2">
      <c r="B224" s="296">
        <v>2</v>
      </c>
      <c r="C224" s="20" t="s">
        <v>491</v>
      </c>
      <c r="D224" s="19">
        <v>2010</v>
      </c>
      <c r="E224" s="321">
        <v>599</v>
      </c>
    </row>
    <row r="225" spans="2:7" s="6" customFormat="1" x14ac:dyDescent="0.2">
      <c r="B225" s="296">
        <v>3</v>
      </c>
      <c r="C225" s="20" t="s">
        <v>492</v>
      </c>
      <c r="D225" s="19">
        <v>2011</v>
      </c>
      <c r="E225" s="321">
        <v>1421.88</v>
      </c>
    </row>
    <row r="226" spans="2:7" s="14" customFormat="1" ht="13.5" thickBot="1" x14ac:dyDescent="0.25">
      <c r="B226" s="331"/>
      <c r="C226" s="332" t="s">
        <v>0</v>
      </c>
      <c r="D226" s="333"/>
      <c r="E226" s="475">
        <f>SUM(E223:E225)</f>
        <v>2569.88</v>
      </c>
    </row>
    <row r="227" spans="2:7" s="14" customFormat="1" x14ac:dyDescent="0.2">
      <c r="B227" s="576" t="s">
        <v>2</v>
      </c>
      <c r="C227" s="577"/>
      <c r="D227" s="577"/>
      <c r="E227" s="578"/>
      <c r="F227" s="120"/>
    </row>
    <row r="228" spans="2:7" s="14" customFormat="1" ht="26.25" thickBot="1" x14ac:dyDescent="0.25">
      <c r="B228" s="301" t="s">
        <v>23</v>
      </c>
      <c r="C228" s="302" t="s">
        <v>31</v>
      </c>
      <c r="D228" s="302" t="s">
        <v>32</v>
      </c>
      <c r="E228" s="464" t="s">
        <v>33</v>
      </c>
      <c r="F228" s="120"/>
    </row>
    <row r="229" spans="2:7" s="6" customFormat="1" x14ac:dyDescent="0.2">
      <c r="B229" s="298">
        <v>1</v>
      </c>
      <c r="C229" s="318" t="s">
        <v>487</v>
      </c>
      <c r="D229" s="319">
        <v>2007</v>
      </c>
      <c r="E229" s="322">
        <v>429</v>
      </c>
      <c r="G229" s="15"/>
    </row>
    <row r="230" spans="2:7" s="6" customFormat="1" x14ac:dyDescent="0.2">
      <c r="B230" s="296">
        <v>2</v>
      </c>
      <c r="C230" s="29" t="s">
        <v>488</v>
      </c>
      <c r="D230" s="30">
        <v>2011</v>
      </c>
      <c r="E230" s="323">
        <v>295.60000000000002</v>
      </c>
      <c r="G230" s="15"/>
    </row>
    <row r="231" spans="2:7" s="6" customFormat="1" x14ac:dyDescent="0.2">
      <c r="B231" s="296">
        <v>3</v>
      </c>
      <c r="C231" s="20" t="s">
        <v>489</v>
      </c>
      <c r="D231" s="19">
        <v>2011</v>
      </c>
      <c r="E231" s="321">
        <v>2449</v>
      </c>
    </row>
    <row r="232" spans="2:7" s="6" customFormat="1" ht="13.5" thickBot="1" x14ac:dyDescent="0.25">
      <c r="B232" s="334"/>
      <c r="C232" s="335" t="s">
        <v>0</v>
      </c>
      <c r="D232" s="336"/>
      <c r="E232" s="480">
        <f>SUM(E229:E231)</f>
        <v>3173.6</v>
      </c>
    </row>
    <row r="233" spans="2:7" s="289" customFormat="1" x14ac:dyDescent="0.2">
      <c r="B233" s="281"/>
      <c r="C233" s="282"/>
      <c r="D233" s="281"/>
      <c r="E233" s="481"/>
    </row>
    <row r="234" spans="2:7" s="289" customFormat="1" ht="13.5" thickBot="1" x14ac:dyDescent="0.25">
      <c r="B234" s="281"/>
      <c r="C234" s="282"/>
      <c r="D234" s="281"/>
      <c r="E234" s="481"/>
    </row>
    <row r="235" spans="2:7" s="14" customFormat="1" ht="21" customHeight="1" thickBot="1" x14ac:dyDescent="0.25">
      <c r="B235" s="585" t="s">
        <v>502</v>
      </c>
      <c r="C235" s="586"/>
      <c r="D235" s="586"/>
      <c r="E235" s="587"/>
    </row>
    <row r="236" spans="2:7" s="14" customFormat="1" x14ac:dyDescent="0.2">
      <c r="B236" s="576" t="s">
        <v>2</v>
      </c>
      <c r="C236" s="577"/>
      <c r="D236" s="577"/>
      <c r="E236" s="578"/>
      <c r="F236" s="120"/>
    </row>
    <row r="237" spans="2:7" s="14" customFormat="1" ht="26.25" thickBot="1" x14ac:dyDescent="0.25">
      <c r="B237" s="301" t="s">
        <v>23</v>
      </c>
      <c r="C237" s="302" t="s">
        <v>31</v>
      </c>
      <c r="D237" s="302" t="s">
        <v>32</v>
      </c>
      <c r="E237" s="464" t="s">
        <v>33</v>
      </c>
      <c r="F237" s="120"/>
    </row>
    <row r="238" spans="2:7" s="14" customFormat="1" ht="12.75" customHeight="1" x14ac:dyDescent="0.2">
      <c r="B238" s="298">
        <v>1</v>
      </c>
      <c r="C238" s="324" t="s">
        <v>409</v>
      </c>
      <c r="D238" s="325">
        <v>2008</v>
      </c>
      <c r="E238" s="487">
        <v>1778</v>
      </c>
    </row>
    <row r="239" spans="2:7" s="14" customFormat="1" x14ac:dyDescent="0.2">
      <c r="B239" s="296">
        <v>2</v>
      </c>
      <c r="C239" s="95" t="s">
        <v>409</v>
      </c>
      <c r="D239" s="12">
        <v>2010</v>
      </c>
      <c r="E239" s="488">
        <v>1877.34</v>
      </c>
    </row>
    <row r="240" spans="2:7" s="14" customFormat="1" x14ac:dyDescent="0.2">
      <c r="B240" s="296">
        <v>3</v>
      </c>
      <c r="C240" s="1" t="s">
        <v>409</v>
      </c>
      <c r="D240" s="2">
        <v>2011</v>
      </c>
      <c r="E240" s="489">
        <v>2000</v>
      </c>
    </row>
    <row r="241" spans="2:6" s="14" customFormat="1" ht="13.5" thickBot="1" x14ac:dyDescent="0.25">
      <c r="B241" s="334"/>
      <c r="C241" s="335" t="s">
        <v>0</v>
      </c>
      <c r="D241" s="336"/>
      <c r="E241" s="490">
        <f>SUM(E238:E240)</f>
        <v>5655.34</v>
      </c>
    </row>
    <row r="242" spans="2:6" s="284" customFormat="1" x14ac:dyDescent="0.2">
      <c r="B242" s="281"/>
      <c r="C242" s="282"/>
      <c r="D242" s="281"/>
      <c r="E242" s="491"/>
    </row>
    <row r="243" spans="2:6" s="284" customFormat="1" ht="13.5" thickBot="1" x14ac:dyDescent="0.25">
      <c r="B243" s="281"/>
      <c r="C243" s="282"/>
      <c r="D243" s="281"/>
      <c r="E243" s="491"/>
    </row>
    <row r="244" spans="2:6" s="14" customFormat="1" ht="21.75" customHeight="1" thickBot="1" x14ac:dyDescent="0.25">
      <c r="B244" s="585" t="s">
        <v>918</v>
      </c>
      <c r="C244" s="586"/>
      <c r="D244" s="586"/>
      <c r="E244" s="587"/>
    </row>
    <row r="245" spans="2:6" x14ac:dyDescent="0.2">
      <c r="B245" s="576" t="s">
        <v>1</v>
      </c>
      <c r="C245" s="577"/>
      <c r="D245" s="577"/>
      <c r="E245" s="578"/>
    </row>
    <row r="246" spans="2:6" ht="29.25" customHeight="1" thickBot="1" x14ac:dyDescent="0.25">
      <c r="B246" s="301" t="s">
        <v>23</v>
      </c>
      <c r="C246" s="302" t="s">
        <v>31</v>
      </c>
      <c r="D246" s="302" t="s">
        <v>32</v>
      </c>
      <c r="E246" s="464" t="s">
        <v>33</v>
      </c>
    </row>
    <row r="247" spans="2:6" s="14" customFormat="1" ht="16.5" customHeight="1" x14ac:dyDescent="0.2">
      <c r="B247" s="298">
        <v>1</v>
      </c>
      <c r="C247" s="64" t="s">
        <v>698</v>
      </c>
      <c r="D247" s="80">
        <v>2008</v>
      </c>
      <c r="E247" s="476">
        <v>1208</v>
      </c>
    </row>
    <row r="248" spans="2:6" s="14" customFormat="1" ht="15.75" customHeight="1" x14ac:dyDescent="0.2">
      <c r="B248" s="296">
        <v>2</v>
      </c>
      <c r="C248" s="1" t="s">
        <v>698</v>
      </c>
      <c r="D248" s="22">
        <v>2008</v>
      </c>
      <c r="E248" s="477">
        <v>1208</v>
      </c>
    </row>
    <row r="249" spans="2:6" s="14" customFormat="1" x14ac:dyDescent="0.2">
      <c r="B249" s="296">
        <v>3</v>
      </c>
      <c r="C249" s="1" t="s">
        <v>698</v>
      </c>
      <c r="D249" s="22">
        <v>2008</v>
      </c>
      <c r="E249" s="477">
        <v>1208</v>
      </c>
    </row>
    <row r="250" spans="2:6" s="14" customFormat="1" x14ac:dyDescent="0.2">
      <c r="B250" s="296">
        <v>4</v>
      </c>
      <c r="C250" s="21" t="s">
        <v>699</v>
      </c>
      <c r="D250" s="22">
        <v>2007</v>
      </c>
      <c r="E250" s="492">
        <v>1690</v>
      </c>
    </row>
    <row r="251" spans="2:6" s="14" customFormat="1" ht="13.5" thickBot="1" x14ac:dyDescent="0.25">
      <c r="B251" s="341"/>
      <c r="C251" s="342" t="s">
        <v>0</v>
      </c>
      <c r="D251" s="343"/>
      <c r="E251" s="493">
        <f>SUM(E247:E250)</f>
        <v>5314</v>
      </c>
    </row>
    <row r="252" spans="2:6" s="14" customFormat="1" x14ac:dyDescent="0.2">
      <c r="B252" s="576" t="s">
        <v>2</v>
      </c>
      <c r="C252" s="577"/>
      <c r="D252" s="577"/>
      <c r="E252" s="578"/>
      <c r="F252" s="120"/>
    </row>
    <row r="253" spans="2:6" s="14" customFormat="1" ht="26.25" thickBot="1" x14ac:dyDescent="0.25">
      <c r="B253" s="301" t="s">
        <v>23</v>
      </c>
      <c r="C253" s="302" t="s">
        <v>31</v>
      </c>
      <c r="D253" s="302" t="s">
        <v>32</v>
      </c>
      <c r="E253" s="464" t="s">
        <v>33</v>
      </c>
      <c r="F253" s="120"/>
    </row>
    <row r="254" spans="2:6" s="14" customFormat="1" ht="16.5" customHeight="1" x14ac:dyDescent="0.2">
      <c r="B254" s="298">
        <v>1</v>
      </c>
      <c r="C254" s="326" t="s">
        <v>700</v>
      </c>
      <c r="D254" s="327">
        <v>2009</v>
      </c>
      <c r="E254" s="494">
        <v>499</v>
      </c>
    </row>
    <row r="255" spans="2:6" s="14" customFormat="1" ht="15.75" customHeight="1" thickBot="1" x14ac:dyDescent="0.25">
      <c r="B255" s="344"/>
      <c r="C255" s="345" t="s">
        <v>0</v>
      </c>
      <c r="D255" s="346"/>
      <c r="E255" s="495">
        <f>SUM(E254:E254)</f>
        <v>499</v>
      </c>
    </row>
    <row r="256" spans="2:6" s="284" customFormat="1" ht="15.75" customHeight="1" x14ac:dyDescent="0.2">
      <c r="B256" s="293"/>
      <c r="C256" s="293"/>
      <c r="D256" s="294"/>
      <c r="E256" s="496"/>
    </row>
    <row r="257" spans="2:6" s="284" customFormat="1" ht="15.75" customHeight="1" thickBot="1" x14ac:dyDescent="0.25">
      <c r="B257" s="293"/>
      <c r="C257" s="293"/>
      <c r="D257" s="294"/>
      <c r="E257" s="496"/>
    </row>
    <row r="258" spans="2:6" s="6" customFormat="1" ht="24" customHeight="1" thickBot="1" x14ac:dyDescent="0.25">
      <c r="B258" s="585" t="s">
        <v>513</v>
      </c>
      <c r="C258" s="586"/>
      <c r="D258" s="586"/>
      <c r="E258" s="587"/>
    </row>
    <row r="259" spans="2:6" x14ac:dyDescent="0.2">
      <c r="B259" s="576" t="s">
        <v>1</v>
      </c>
      <c r="C259" s="577"/>
      <c r="D259" s="577"/>
      <c r="E259" s="578"/>
    </row>
    <row r="260" spans="2:6" ht="28.5" customHeight="1" thickBot="1" x14ac:dyDescent="0.25">
      <c r="B260" s="301" t="s">
        <v>23</v>
      </c>
      <c r="C260" s="302" t="s">
        <v>31</v>
      </c>
      <c r="D260" s="302" t="s">
        <v>32</v>
      </c>
      <c r="E260" s="464" t="s">
        <v>33</v>
      </c>
    </row>
    <row r="261" spans="2:6" s="14" customFormat="1" ht="12.75" customHeight="1" x14ac:dyDescent="0.2">
      <c r="B261" s="298">
        <v>1</v>
      </c>
      <c r="C261" s="328" t="s">
        <v>509</v>
      </c>
      <c r="D261" s="329">
        <v>2009</v>
      </c>
      <c r="E261" s="497">
        <v>12559.44</v>
      </c>
    </row>
    <row r="262" spans="2:6" s="14" customFormat="1" x14ac:dyDescent="0.2">
      <c r="B262" s="296">
        <v>2</v>
      </c>
      <c r="C262" s="71" t="s">
        <v>510</v>
      </c>
      <c r="D262" s="72" t="s">
        <v>511</v>
      </c>
      <c r="E262" s="498">
        <v>10446.299999999999</v>
      </c>
    </row>
    <row r="263" spans="2:6" s="14" customFormat="1" x14ac:dyDescent="0.2">
      <c r="B263" s="296">
        <v>3</v>
      </c>
      <c r="C263" s="71" t="s">
        <v>164</v>
      </c>
      <c r="D263" s="55">
        <v>2009</v>
      </c>
      <c r="E263" s="498">
        <v>2350</v>
      </c>
    </row>
    <row r="264" spans="2:6" s="14" customFormat="1" x14ac:dyDescent="0.2">
      <c r="B264" s="296">
        <v>4</v>
      </c>
      <c r="C264" s="54" t="s">
        <v>512</v>
      </c>
      <c r="D264" s="55">
        <v>2007</v>
      </c>
      <c r="E264" s="498">
        <v>4390.78</v>
      </c>
    </row>
    <row r="265" spans="2:6" s="14" customFormat="1" ht="13.5" thickBot="1" x14ac:dyDescent="0.25">
      <c r="B265" s="341"/>
      <c r="C265" s="342" t="s">
        <v>0</v>
      </c>
      <c r="D265" s="343"/>
      <c r="E265" s="493">
        <f>SUM(E261:E264)</f>
        <v>29746.519999999997</v>
      </c>
    </row>
    <row r="266" spans="2:6" s="14" customFormat="1" x14ac:dyDescent="0.2">
      <c r="B266" s="576" t="s">
        <v>2</v>
      </c>
      <c r="C266" s="577"/>
      <c r="D266" s="577"/>
      <c r="E266" s="578"/>
      <c r="F266" s="120"/>
    </row>
    <row r="267" spans="2:6" s="14" customFormat="1" ht="26.25" thickBot="1" x14ac:dyDescent="0.25">
      <c r="B267" s="301" t="s">
        <v>23</v>
      </c>
      <c r="C267" s="302" t="s">
        <v>31</v>
      </c>
      <c r="D267" s="302" t="s">
        <v>32</v>
      </c>
      <c r="E267" s="464" t="s">
        <v>33</v>
      </c>
      <c r="F267" s="120"/>
    </row>
    <row r="268" spans="2:6" s="14" customFormat="1" x14ac:dyDescent="0.2">
      <c r="B268" s="298">
        <v>1</v>
      </c>
      <c r="C268" s="330" t="s">
        <v>514</v>
      </c>
      <c r="D268" s="329">
        <v>2010</v>
      </c>
      <c r="E268" s="499">
        <v>2277</v>
      </c>
    </row>
    <row r="269" spans="2:6" s="14" customFormat="1" ht="13.5" thickBot="1" x14ac:dyDescent="0.25">
      <c r="B269" s="344"/>
      <c r="C269" s="345" t="s">
        <v>0</v>
      </c>
      <c r="D269" s="346"/>
      <c r="E269" s="495">
        <f>SUM(E268:E268)</f>
        <v>2277</v>
      </c>
    </row>
    <row r="270" spans="2:6" s="284" customFormat="1" x14ac:dyDescent="0.2">
      <c r="B270" s="293"/>
      <c r="C270" s="293"/>
      <c r="D270" s="294"/>
      <c r="E270" s="496"/>
    </row>
    <row r="271" spans="2:6" s="284" customFormat="1" ht="13.5" thickBot="1" x14ac:dyDescent="0.25">
      <c r="B271" s="293"/>
      <c r="C271" s="293"/>
      <c r="D271" s="294"/>
      <c r="E271" s="496"/>
    </row>
    <row r="272" spans="2:6" s="14" customFormat="1" ht="24.75" customHeight="1" thickBot="1" x14ac:dyDescent="0.25">
      <c r="B272" s="585" t="s">
        <v>610</v>
      </c>
      <c r="C272" s="586"/>
      <c r="D272" s="586"/>
      <c r="E272" s="587"/>
    </row>
    <row r="273" spans="2:6" x14ac:dyDescent="0.2">
      <c r="B273" s="579" t="s">
        <v>1</v>
      </c>
      <c r="C273" s="580"/>
      <c r="D273" s="580"/>
      <c r="E273" s="581"/>
    </row>
    <row r="274" spans="2:6" ht="21.75" customHeight="1" x14ac:dyDescent="0.2">
      <c r="B274" s="295" t="s">
        <v>23</v>
      </c>
      <c r="C274" s="280" t="s">
        <v>31</v>
      </c>
      <c r="D274" s="280" t="s">
        <v>32</v>
      </c>
      <c r="E274" s="479" t="s">
        <v>33</v>
      </c>
    </row>
    <row r="275" spans="2:6" s="14" customFormat="1" ht="12.75" customHeight="1" x14ac:dyDescent="0.2">
      <c r="B275" s="296">
        <v>1</v>
      </c>
      <c r="C275" s="54" t="s">
        <v>317</v>
      </c>
      <c r="D275" s="97">
        <v>2007</v>
      </c>
      <c r="E275" s="500">
        <v>759.66</v>
      </c>
    </row>
    <row r="276" spans="2:6" s="14" customFormat="1" x14ac:dyDescent="0.2">
      <c r="B276" s="296">
        <v>2</v>
      </c>
      <c r="C276" s="54" t="s">
        <v>317</v>
      </c>
      <c r="D276" s="97">
        <v>2008</v>
      </c>
      <c r="E276" s="500">
        <v>1790.96</v>
      </c>
    </row>
    <row r="277" spans="2:6" s="14" customFormat="1" x14ac:dyDescent="0.2">
      <c r="B277" s="296">
        <v>3</v>
      </c>
      <c r="C277" s="54" t="s">
        <v>317</v>
      </c>
      <c r="D277" s="97">
        <v>2009</v>
      </c>
      <c r="E277" s="500">
        <v>9966</v>
      </c>
    </row>
    <row r="278" spans="2:6" s="14" customFormat="1" x14ac:dyDescent="0.2">
      <c r="B278" s="296">
        <v>4</v>
      </c>
      <c r="C278" s="54" t="s">
        <v>317</v>
      </c>
      <c r="D278" s="97">
        <v>2009</v>
      </c>
      <c r="E278" s="500">
        <v>2217</v>
      </c>
    </row>
    <row r="279" spans="2:6" s="14" customFormat="1" x14ac:dyDescent="0.2">
      <c r="B279" s="296">
        <v>5</v>
      </c>
      <c r="C279" s="54" t="s">
        <v>317</v>
      </c>
      <c r="D279" s="97">
        <v>2010</v>
      </c>
      <c r="E279" s="500">
        <v>1720.2</v>
      </c>
    </row>
    <row r="280" spans="2:6" s="14" customFormat="1" x14ac:dyDescent="0.2">
      <c r="B280" s="296">
        <v>6</v>
      </c>
      <c r="C280" s="54" t="s">
        <v>317</v>
      </c>
      <c r="D280" s="97">
        <v>2010</v>
      </c>
      <c r="E280" s="500">
        <v>3096.01</v>
      </c>
    </row>
    <row r="281" spans="2:6" s="14" customFormat="1" x14ac:dyDescent="0.2">
      <c r="B281" s="296">
        <v>7</v>
      </c>
      <c r="C281" s="54" t="s">
        <v>611</v>
      </c>
      <c r="D281" s="55">
        <v>2009</v>
      </c>
      <c r="E281" s="501">
        <v>3170.78</v>
      </c>
    </row>
    <row r="282" spans="2:6" s="14" customFormat="1" x14ac:dyDescent="0.2">
      <c r="B282" s="296">
        <v>8</v>
      </c>
      <c r="C282" s="98" t="s">
        <v>317</v>
      </c>
      <c r="D282" s="99">
        <v>2012</v>
      </c>
      <c r="E282" s="502">
        <v>4400</v>
      </c>
    </row>
    <row r="283" spans="2:6" s="14" customFormat="1" x14ac:dyDescent="0.2">
      <c r="B283" s="347"/>
      <c r="C283" s="348" t="s">
        <v>0</v>
      </c>
      <c r="D283" s="349"/>
      <c r="E283" s="503">
        <f>SUM(E275:E282)</f>
        <v>27120.61</v>
      </c>
    </row>
    <row r="284" spans="2:6" s="14" customFormat="1" x14ac:dyDescent="0.2">
      <c r="B284" s="582" t="s">
        <v>2</v>
      </c>
      <c r="C284" s="583"/>
      <c r="D284" s="583"/>
      <c r="E284" s="584"/>
      <c r="F284" s="120"/>
    </row>
    <row r="285" spans="2:6" s="14" customFormat="1" ht="25.5" x14ac:dyDescent="0.2">
      <c r="B285" s="295" t="s">
        <v>23</v>
      </c>
      <c r="C285" s="280" t="s">
        <v>31</v>
      </c>
      <c r="D285" s="280" t="s">
        <v>32</v>
      </c>
      <c r="E285" s="479" t="s">
        <v>33</v>
      </c>
      <c r="F285" s="120"/>
    </row>
    <row r="286" spans="2:6" s="14" customFormat="1" x14ac:dyDescent="0.2">
      <c r="B286" s="296">
        <v>1</v>
      </c>
      <c r="C286" s="54" t="s">
        <v>612</v>
      </c>
      <c r="D286" s="55">
        <v>2010</v>
      </c>
      <c r="E286" s="501">
        <v>8540</v>
      </c>
    </row>
    <row r="287" spans="2:6" s="14" customFormat="1" ht="13.5" thickBot="1" x14ac:dyDescent="0.25">
      <c r="B287" s="344"/>
      <c r="C287" s="345" t="s">
        <v>0</v>
      </c>
      <c r="D287" s="346"/>
      <c r="E287" s="495">
        <f>SUM(E286:E286)</f>
        <v>8540</v>
      </c>
    </row>
    <row r="288" spans="2:6" s="284" customFormat="1" x14ac:dyDescent="0.2">
      <c r="B288" s="293"/>
      <c r="C288" s="293"/>
      <c r="D288" s="294"/>
      <c r="E288" s="496"/>
    </row>
    <row r="289" spans="2:6" s="284" customFormat="1" ht="13.5" thickBot="1" x14ac:dyDescent="0.25">
      <c r="B289" s="293"/>
      <c r="C289" s="293"/>
      <c r="D289" s="294"/>
      <c r="E289" s="496"/>
    </row>
    <row r="290" spans="2:6" s="14" customFormat="1" ht="23.25" customHeight="1" thickBot="1" x14ac:dyDescent="0.25">
      <c r="B290" s="585" t="s">
        <v>679</v>
      </c>
      <c r="C290" s="586"/>
      <c r="D290" s="586"/>
      <c r="E290" s="587"/>
    </row>
    <row r="291" spans="2:6" x14ac:dyDescent="0.2">
      <c r="B291" s="576" t="s">
        <v>1</v>
      </c>
      <c r="C291" s="577"/>
      <c r="D291" s="577"/>
      <c r="E291" s="578"/>
    </row>
    <row r="292" spans="2:6" ht="30" customHeight="1" thickBot="1" x14ac:dyDescent="0.25">
      <c r="B292" s="301" t="s">
        <v>23</v>
      </c>
      <c r="C292" s="302" t="s">
        <v>31</v>
      </c>
      <c r="D292" s="302" t="s">
        <v>32</v>
      </c>
      <c r="E292" s="464" t="s">
        <v>33</v>
      </c>
    </row>
    <row r="293" spans="2:6" s="14" customFormat="1" x14ac:dyDescent="0.2">
      <c r="B293" s="298">
        <v>1</v>
      </c>
      <c r="C293" s="115" t="s">
        <v>164</v>
      </c>
      <c r="D293" s="80">
        <v>2010</v>
      </c>
      <c r="E293" s="306">
        <v>3245.2</v>
      </c>
    </row>
    <row r="294" spans="2:6" s="14" customFormat="1" x14ac:dyDescent="0.2">
      <c r="B294" s="296">
        <v>2</v>
      </c>
      <c r="C294" s="34" t="s">
        <v>675</v>
      </c>
      <c r="D294" s="2">
        <v>2009</v>
      </c>
      <c r="E294" s="307">
        <v>1698</v>
      </c>
    </row>
    <row r="295" spans="2:6" s="14" customFormat="1" x14ac:dyDescent="0.2">
      <c r="B295" s="296">
        <v>3</v>
      </c>
      <c r="C295" s="34" t="s">
        <v>676</v>
      </c>
      <c r="D295" s="2">
        <v>2008</v>
      </c>
      <c r="E295" s="307">
        <v>1850</v>
      </c>
    </row>
    <row r="296" spans="2:6" s="14" customFormat="1" x14ac:dyDescent="0.2">
      <c r="B296" s="296">
        <v>4</v>
      </c>
      <c r="C296" s="34" t="s">
        <v>164</v>
      </c>
      <c r="D296" s="2">
        <v>2008</v>
      </c>
      <c r="E296" s="307">
        <v>3219</v>
      </c>
    </row>
    <row r="297" spans="2:6" s="14" customFormat="1" x14ac:dyDescent="0.2">
      <c r="B297" s="296">
        <v>5</v>
      </c>
      <c r="C297" s="34" t="s">
        <v>677</v>
      </c>
      <c r="D297" s="2">
        <v>2008</v>
      </c>
      <c r="E297" s="307">
        <v>7000</v>
      </c>
    </row>
    <row r="298" spans="2:6" s="14" customFormat="1" x14ac:dyDescent="0.2">
      <c r="B298" s="296">
        <v>6</v>
      </c>
      <c r="C298" s="34" t="s">
        <v>678</v>
      </c>
      <c r="D298" s="2">
        <v>2007</v>
      </c>
      <c r="E298" s="307">
        <v>1356</v>
      </c>
    </row>
    <row r="299" spans="2:6" s="14" customFormat="1" ht="13.5" thickBot="1" x14ac:dyDescent="0.25">
      <c r="B299" s="341"/>
      <c r="C299" s="342" t="s">
        <v>0</v>
      </c>
      <c r="D299" s="343"/>
      <c r="E299" s="493">
        <f>SUM(E293:E298)</f>
        <v>18368.2</v>
      </c>
    </row>
    <row r="300" spans="2:6" s="14" customFormat="1" x14ac:dyDescent="0.2">
      <c r="B300" s="576" t="s">
        <v>2</v>
      </c>
      <c r="C300" s="577"/>
      <c r="D300" s="577"/>
      <c r="E300" s="578"/>
      <c r="F300" s="120"/>
    </row>
    <row r="301" spans="2:6" s="14" customFormat="1" ht="26.25" thickBot="1" x14ac:dyDescent="0.25">
      <c r="B301" s="301" t="s">
        <v>23</v>
      </c>
      <c r="C301" s="302" t="s">
        <v>31</v>
      </c>
      <c r="D301" s="302" t="s">
        <v>32</v>
      </c>
      <c r="E301" s="464" t="s">
        <v>33</v>
      </c>
      <c r="F301" s="120"/>
    </row>
    <row r="302" spans="2:6" s="14" customFormat="1" ht="12.75" customHeight="1" x14ac:dyDescent="0.2">
      <c r="B302" s="298">
        <v>1</v>
      </c>
      <c r="C302" s="115" t="s">
        <v>680</v>
      </c>
      <c r="D302" s="80">
        <v>2010</v>
      </c>
      <c r="E302" s="306">
        <v>2233.92</v>
      </c>
    </row>
    <row r="303" spans="2:6" s="14" customFormat="1" x14ac:dyDescent="0.2">
      <c r="B303" s="296">
        <v>2</v>
      </c>
      <c r="C303" s="34" t="s">
        <v>681</v>
      </c>
      <c r="D303" s="2">
        <v>2010</v>
      </c>
      <c r="E303" s="307">
        <v>3300.1</v>
      </c>
    </row>
    <row r="304" spans="2:6" s="14" customFormat="1" x14ac:dyDescent="0.2">
      <c r="B304" s="296">
        <v>3</v>
      </c>
      <c r="C304" s="34" t="s">
        <v>682</v>
      </c>
      <c r="D304" s="2">
        <v>2010</v>
      </c>
      <c r="E304" s="307">
        <v>1964.1</v>
      </c>
    </row>
    <row r="305" spans="2:6" s="14" customFormat="1" x14ac:dyDescent="0.2">
      <c r="B305" s="296">
        <v>4</v>
      </c>
      <c r="C305" s="34" t="s">
        <v>681</v>
      </c>
      <c r="D305" s="2">
        <v>2010</v>
      </c>
      <c r="E305" s="307">
        <v>3300.1</v>
      </c>
    </row>
    <row r="306" spans="2:6" s="14" customFormat="1" x14ac:dyDescent="0.2">
      <c r="B306" s="296">
        <v>5</v>
      </c>
      <c r="C306" s="34" t="s">
        <v>683</v>
      </c>
      <c r="D306" s="2">
        <v>2009</v>
      </c>
      <c r="E306" s="307">
        <v>1950</v>
      </c>
    </row>
    <row r="307" spans="2:6" s="14" customFormat="1" x14ac:dyDescent="0.2">
      <c r="B307" s="296">
        <v>6</v>
      </c>
      <c r="C307" s="34" t="s">
        <v>684</v>
      </c>
      <c r="D307" s="2">
        <v>2007</v>
      </c>
      <c r="E307" s="307">
        <v>2999</v>
      </c>
    </row>
    <row r="308" spans="2:6" s="14" customFormat="1" ht="13.5" thickBot="1" x14ac:dyDescent="0.25">
      <c r="B308" s="344"/>
      <c r="C308" s="345" t="s">
        <v>0</v>
      </c>
      <c r="D308" s="346"/>
      <c r="E308" s="495">
        <f>SUM(E302:E307)</f>
        <v>15747.220000000001</v>
      </c>
    </row>
    <row r="309" spans="2:6" s="14" customFormat="1" x14ac:dyDescent="0.2">
      <c r="E309" s="504"/>
    </row>
    <row r="310" spans="2:6" s="14" customFormat="1" ht="13.5" thickBot="1" x14ac:dyDescent="0.25">
      <c r="E310" s="504"/>
    </row>
    <row r="311" spans="2:6" s="460" customFormat="1" ht="20.25" customHeight="1" thickBot="1" x14ac:dyDescent="0.25">
      <c r="C311" s="593" t="s">
        <v>35</v>
      </c>
      <c r="D311" s="594"/>
      <c r="E311" s="505">
        <f>E63+E92+E138+E155+E175+E194+E213+E226+E251+E265+E283+E299</f>
        <v>597220.44999999995</v>
      </c>
    </row>
    <row r="312" spans="2:6" s="461" customFormat="1" ht="6.75" customHeight="1" thickBot="1" x14ac:dyDescent="0.25">
      <c r="C312" s="462"/>
      <c r="D312" s="462"/>
      <c r="E312" s="506"/>
    </row>
    <row r="313" spans="2:6" s="460" customFormat="1" ht="20.25" customHeight="1" thickBot="1" x14ac:dyDescent="0.25">
      <c r="B313" s="409"/>
      <c r="C313" s="593" t="s">
        <v>36</v>
      </c>
      <c r="D313" s="594"/>
      <c r="E313" s="505">
        <f>E73+E108+E142+E269+E287+E308+E255+E241+E232+E217+E200+E182+E160</f>
        <v>980960.24000000011</v>
      </c>
      <c r="F313" s="507"/>
    </row>
    <row r="314" spans="2:6" s="461" customFormat="1" ht="7.5" customHeight="1" thickBot="1" x14ac:dyDescent="0.25">
      <c r="C314" s="462"/>
      <c r="D314" s="462"/>
      <c r="E314" s="506"/>
    </row>
    <row r="315" spans="2:6" s="409" customFormat="1" ht="20.25" customHeight="1" thickBot="1" x14ac:dyDescent="0.25">
      <c r="C315" s="593" t="s">
        <v>37</v>
      </c>
      <c r="D315" s="594"/>
      <c r="E315" s="505">
        <f>E116+E164+E206</f>
        <v>83501.989999999991</v>
      </c>
      <c r="F315" s="508"/>
    </row>
    <row r="317" spans="2:6" ht="13.5" thickBot="1" x14ac:dyDescent="0.25"/>
    <row r="318" spans="2:6" ht="16.5" thickBot="1" x14ac:dyDescent="0.3">
      <c r="D318" s="541" t="s">
        <v>925</v>
      </c>
      <c r="E318" s="542">
        <f>E311+E313+E315</f>
        <v>1661682.68</v>
      </c>
    </row>
    <row r="329" ht="15" customHeight="1" x14ac:dyDescent="0.2"/>
    <row r="377" spans="2:5" s="14" customFormat="1" x14ac:dyDescent="0.2">
      <c r="B377" s="24"/>
      <c r="C377" s="24"/>
      <c r="D377" s="25"/>
      <c r="E377" s="420"/>
    </row>
    <row r="378" spans="2:5" s="14" customFormat="1" x14ac:dyDescent="0.2">
      <c r="B378" s="24"/>
      <c r="C378" s="24"/>
      <c r="D378" s="25"/>
      <c r="E378" s="420"/>
    </row>
    <row r="379" spans="2:5" s="14" customFormat="1" x14ac:dyDescent="0.2">
      <c r="B379" s="9"/>
      <c r="C379" s="24"/>
      <c r="D379" s="11"/>
      <c r="E379" s="269"/>
    </row>
    <row r="396" spans="2:5" x14ac:dyDescent="0.2">
      <c r="B396" s="24"/>
      <c r="D396" s="25"/>
      <c r="E396" s="420"/>
    </row>
    <row r="397" spans="2:5" s="14" customFormat="1" x14ac:dyDescent="0.2">
      <c r="B397" s="24"/>
      <c r="C397" s="24"/>
      <c r="D397" s="25"/>
      <c r="E397" s="420"/>
    </row>
    <row r="398" spans="2:5" s="14" customFormat="1" x14ac:dyDescent="0.2">
      <c r="B398" s="24"/>
      <c r="E398" s="504"/>
    </row>
    <row r="399" spans="2:5" s="14" customFormat="1" x14ac:dyDescent="0.2">
      <c r="B399" s="24"/>
      <c r="E399" s="504"/>
    </row>
    <row r="400" spans="2:5" s="14" customFormat="1" x14ac:dyDescent="0.2">
      <c r="B400" s="24"/>
      <c r="E400" s="504"/>
    </row>
    <row r="401" spans="2:5" s="14" customFormat="1" x14ac:dyDescent="0.2">
      <c r="B401" s="24"/>
      <c r="C401" s="24"/>
      <c r="D401" s="25"/>
      <c r="E401" s="420"/>
    </row>
    <row r="402" spans="2:5" s="14" customFormat="1" x14ac:dyDescent="0.2">
      <c r="B402" s="24"/>
      <c r="C402" s="24"/>
      <c r="D402" s="25"/>
      <c r="E402" s="420"/>
    </row>
    <row r="403" spans="2:5" s="14" customFormat="1" x14ac:dyDescent="0.2">
      <c r="B403" s="24"/>
      <c r="C403" s="24"/>
      <c r="D403" s="25"/>
      <c r="E403" s="420"/>
    </row>
    <row r="404" spans="2:5" s="14" customFormat="1" x14ac:dyDescent="0.2">
      <c r="B404" s="24"/>
      <c r="C404" s="24"/>
      <c r="D404" s="25"/>
      <c r="E404" s="420"/>
    </row>
    <row r="405" spans="2:5" s="14" customFormat="1" x14ac:dyDescent="0.2">
      <c r="B405" s="24"/>
      <c r="C405" s="24"/>
      <c r="D405" s="25"/>
      <c r="E405" s="420"/>
    </row>
    <row r="406" spans="2:5" s="14" customFormat="1" x14ac:dyDescent="0.2">
      <c r="B406" s="24"/>
      <c r="C406" s="24"/>
      <c r="D406" s="25"/>
      <c r="E406" s="420"/>
    </row>
    <row r="407" spans="2:5" s="14" customFormat="1" x14ac:dyDescent="0.2">
      <c r="B407" s="24"/>
      <c r="C407" s="24"/>
      <c r="D407" s="25"/>
      <c r="E407" s="420"/>
    </row>
    <row r="408" spans="2:5" s="14" customFormat="1" x14ac:dyDescent="0.2">
      <c r="B408" s="24"/>
      <c r="C408" s="24"/>
      <c r="D408" s="25"/>
      <c r="E408" s="420"/>
    </row>
    <row r="409" spans="2:5" s="14" customFormat="1" x14ac:dyDescent="0.2">
      <c r="B409" s="24"/>
      <c r="C409" s="24"/>
      <c r="D409" s="25"/>
      <c r="E409" s="420"/>
    </row>
    <row r="410" spans="2:5" s="14" customFormat="1" x14ac:dyDescent="0.2">
      <c r="B410" s="24"/>
      <c r="C410" s="24"/>
      <c r="D410" s="25"/>
      <c r="E410" s="420"/>
    </row>
    <row r="411" spans="2:5" s="14" customFormat="1" x14ac:dyDescent="0.2">
      <c r="B411" s="24"/>
      <c r="C411" s="24"/>
      <c r="D411" s="25"/>
      <c r="E411" s="420"/>
    </row>
    <row r="412" spans="2:5" s="14" customFormat="1" x14ac:dyDescent="0.2">
      <c r="B412" s="24"/>
      <c r="C412" s="24"/>
      <c r="D412" s="25"/>
      <c r="E412" s="420"/>
    </row>
    <row r="413" spans="2:5" s="14" customFormat="1" x14ac:dyDescent="0.2">
      <c r="B413" s="24"/>
      <c r="C413" s="24"/>
      <c r="D413" s="25"/>
      <c r="E413" s="420"/>
    </row>
    <row r="414" spans="2:5" s="14" customFormat="1" x14ac:dyDescent="0.2">
      <c r="B414" s="24"/>
      <c r="C414" s="24"/>
      <c r="D414" s="25"/>
      <c r="E414" s="420"/>
    </row>
    <row r="415" spans="2:5" s="14" customFormat="1" ht="14.25" customHeight="1" x14ac:dyDescent="0.2">
      <c r="B415" s="24"/>
      <c r="C415" s="24"/>
      <c r="D415" s="25"/>
      <c r="E415" s="420"/>
    </row>
    <row r="416" spans="2:5" x14ac:dyDescent="0.2">
      <c r="B416" s="24"/>
      <c r="D416" s="25"/>
      <c r="E416" s="420"/>
    </row>
    <row r="417" spans="2:5" s="17" customFormat="1" x14ac:dyDescent="0.2">
      <c r="B417" s="24"/>
      <c r="C417" s="24"/>
      <c r="D417" s="25"/>
      <c r="E417" s="420"/>
    </row>
    <row r="418" spans="2:5" s="17" customFormat="1" x14ac:dyDescent="0.2">
      <c r="B418" s="24"/>
      <c r="C418" s="24"/>
      <c r="D418" s="25"/>
      <c r="E418" s="420"/>
    </row>
    <row r="419" spans="2:5" s="17" customFormat="1" ht="18" customHeight="1" x14ac:dyDescent="0.2">
      <c r="B419" s="24"/>
      <c r="C419" s="24"/>
      <c r="D419" s="25"/>
      <c r="E419" s="420"/>
    </row>
    <row r="420" spans="2:5" x14ac:dyDescent="0.2">
      <c r="B420" s="24"/>
      <c r="D420" s="25"/>
      <c r="E420" s="420"/>
    </row>
    <row r="421" spans="2:5" s="6" customFormat="1" x14ac:dyDescent="0.2">
      <c r="B421" s="24"/>
      <c r="C421" s="24"/>
      <c r="D421" s="25"/>
      <c r="E421" s="420"/>
    </row>
    <row r="422" spans="2:5" s="6" customFormat="1" x14ac:dyDescent="0.2">
      <c r="B422" s="24"/>
      <c r="C422" s="24"/>
      <c r="D422" s="25"/>
      <c r="E422" s="420"/>
    </row>
    <row r="423" spans="2:5" x14ac:dyDescent="0.2">
      <c r="B423" s="24"/>
      <c r="D423" s="25"/>
      <c r="E423" s="420"/>
    </row>
    <row r="424" spans="2:5" s="14" customFormat="1" x14ac:dyDescent="0.2">
      <c r="B424" s="24"/>
      <c r="C424" s="24"/>
      <c r="D424" s="25"/>
      <c r="E424" s="420"/>
    </row>
    <row r="425" spans="2:5" s="14" customFormat="1" x14ac:dyDescent="0.2">
      <c r="B425" s="24"/>
      <c r="C425" s="24"/>
      <c r="D425" s="25"/>
      <c r="E425" s="420"/>
    </row>
    <row r="426" spans="2:5" s="14" customFormat="1" x14ac:dyDescent="0.2">
      <c r="B426" s="24"/>
      <c r="C426" s="24"/>
      <c r="D426" s="25"/>
      <c r="E426" s="420"/>
    </row>
    <row r="427" spans="2:5" s="14" customFormat="1" x14ac:dyDescent="0.2">
      <c r="B427" s="24"/>
      <c r="C427" s="24"/>
      <c r="D427" s="25"/>
      <c r="E427" s="420"/>
    </row>
    <row r="428" spans="2:5" s="14" customFormat="1" x14ac:dyDescent="0.2">
      <c r="B428" s="24"/>
      <c r="C428" s="24"/>
      <c r="D428" s="25"/>
      <c r="E428" s="420"/>
    </row>
    <row r="429" spans="2:5" s="14" customFormat="1" x14ac:dyDescent="0.2">
      <c r="B429" s="24"/>
      <c r="C429" s="24"/>
      <c r="D429" s="25"/>
      <c r="E429" s="420"/>
    </row>
    <row r="430" spans="2:5" s="14" customFormat="1" x14ac:dyDescent="0.2">
      <c r="B430" s="24"/>
      <c r="C430" s="24"/>
      <c r="D430" s="25"/>
      <c r="E430" s="420"/>
    </row>
    <row r="431" spans="2:5" s="14" customFormat="1" x14ac:dyDescent="0.2">
      <c r="B431" s="24"/>
      <c r="C431" s="24"/>
      <c r="D431" s="25"/>
      <c r="E431" s="420"/>
    </row>
    <row r="432" spans="2:5" s="14" customFormat="1" x14ac:dyDescent="0.2">
      <c r="B432" s="24"/>
      <c r="C432" s="24"/>
      <c r="D432" s="25"/>
      <c r="E432" s="420"/>
    </row>
    <row r="433" spans="2:5" s="14" customFormat="1" x14ac:dyDescent="0.2">
      <c r="B433" s="24"/>
      <c r="C433" s="24"/>
      <c r="D433" s="25"/>
      <c r="E433" s="420"/>
    </row>
    <row r="434" spans="2:5" s="6" customFormat="1" x14ac:dyDescent="0.2">
      <c r="B434" s="24"/>
      <c r="C434" s="24"/>
      <c r="D434" s="25"/>
      <c r="E434" s="420"/>
    </row>
    <row r="435" spans="2:5" x14ac:dyDescent="0.2">
      <c r="B435" s="24"/>
      <c r="D435" s="25"/>
      <c r="E435" s="420"/>
    </row>
    <row r="436" spans="2:5" x14ac:dyDescent="0.2">
      <c r="B436" s="24"/>
      <c r="D436" s="25"/>
      <c r="E436" s="420"/>
    </row>
    <row r="437" spans="2:5" x14ac:dyDescent="0.2">
      <c r="B437" s="24"/>
      <c r="D437" s="25"/>
      <c r="E437" s="420"/>
    </row>
    <row r="438" spans="2:5" x14ac:dyDescent="0.2">
      <c r="B438" s="24"/>
      <c r="D438" s="25"/>
      <c r="E438" s="420"/>
    </row>
    <row r="439" spans="2:5" x14ac:dyDescent="0.2">
      <c r="B439" s="24"/>
      <c r="D439" s="25"/>
      <c r="E439" s="420"/>
    </row>
    <row r="440" spans="2:5" x14ac:dyDescent="0.2">
      <c r="B440" s="24"/>
      <c r="D440" s="25"/>
      <c r="E440" s="420"/>
    </row>
    <row r="441" spans="2:5" x14ac:dyDescent="0.2">
      <c r="B441" s="24"/>
      <c r="D441" s="25"/>
      <c r="E441" s="420"/>
    </row>
    <row r="442" spans="2:5" x14ac:dyDescent="0.2">
      <c r="B442" s="24"/>
      <c r="D442" s="25"/>
      <c r="E442" s="420"/>
    </row>
    <row r="443" spans="2:5" x14ac:dyDescent="0.2">
      <c r="B443" s="24"/>
      <c r="D443" s="25"/>
      <c r="E443" s="420"/>
    </row>
    <row r="444" spans="2:5" x14ac:dyDescent="0.2">
      <c r="B444" s="24"/>
      <c r="D444" s="25"/>
      <c r="E444" s="420"/>
    </row>
    <row r="445" spans="2:5" x14ac:dyDescent="0.2">
      <c r="B445" s="24"/>
      <c r="D445" s="25"/>
      <c r="E445" s="420"/>
    </row>
    <row r="446" spans="2:5" x14ac:dyDescent="0.2">
      <c r="B446" s="24"/>
      <c r="D446" s="25"/>
      <c r="E446" s="420"/>
    </row>
    <row r="447" spans="2:5" ht="14.25" customHeight="1" x14ac:dyDescent="0.2">
      <c r="B447" s="24"/>
      <c r="D447" s="25"/>
      <c r="E447" s="420"/>
    </row>
    <row r="448" spans="2:5" x14ac:dyDescent="0.2">
      <c r="B448" s="24"/>
      <c r="D448" s="25"/>
      <c r="E448" s="420"/>
    </row>
    <row r="449" spans="2:5" x14ac:dyDescent="0.2">
      <c r="B449" s="24"/>
      <c r="D449" s="25"/>
      <c r="E449" s="420"/>
    </row>
    <row r="450" spans="2:5" ht="14.25" customHeight="1" x14ac:dyDescent="0.2">
      <c r="B450" s="24"/>
      <c r="D450" s="25"/>
      <c r="E450" s="420"/>
    </row>
    <row r="451" spans="2:5" x14ac:dyDescent="0.2">
      <c r="B451" s="24"/>
      <c r="D451" s="25"/>
      <c r="E451" s="420"/>
    </row>
    <row r="452" spans="2:5" s="6" customFormat="1" x14ac:dyDescent="0.2">
      <c r="B452" s="24"/>
      <c r="C452" s="24"/>
      <c r="D452" s="25"/>
      <c r="E452" s="420"/>
    </row>
    <row r="453" spans="2:5" s="6" customFormat="1" x14ac:dyDescent="0.2">
      <c r="B453" s="24"/>
      <c r="C453" s="24"/>
      <c r="D453" s="25"/>
      <c r="E453" s="420"/>
    </row>
    <row r="454" spans="2:5" s="6" customFormat="1" x14ac:dyDescent="0.2">
      <c r="B454" s="24"/>
      <c r="C454" s="24"/>
      <c r="D454" s="25"/>
      <c r="E454" s="420"/>
    </row>
    <row r="455" spans="2:5" s="6" customFormat="1" x14ac:dyDescent="0.2">
      <c r="B455" s="24"/>
      <c r="C455" s="24"/>
      <c r="D455" s="25"/>
      <c r="E455" s="420"/>
    </row>
    <row r="456" spans="2:5" s="6" customFormat="1" x14ac:dyDescent="0.2">
      <c r="B456" s="24"/>
      <c r="C456" s="24"/>
      <c r="D456" s="25"/>
      <c r="E456" s="420"/>
    </row>
    <row r="457" spans="2:5" s="6" customFormat="1" x14ac:dyDescent="0.2">
      <c r="B457" s="24"/>
      <c r="C457" s="24"/>
      <c r="D457" s="25"/>
      <c r="E457" s="420"/>
    </row>
    <row r="458" spans="2:5" s="6" customFormat="1" x14ac:dyDescent="0.2">
      <c r="B458" s="24"/>
      <c r="C458" s="24"/>
      <c r="D458" s="25"/>
      <c r="E458" s="420"/>
    </row>
    <row r="459" spans="2:5" ht="12.75" customHeight="1" x14ac:dyDescent="0.2">
      <c r="B459" s="24"/>
      <c r="D459" s="25"/>
      <c r="E459" s="420"/>
    </row>
    <row r="460" spans="2:5" s="14" customFormat="1" x14ac:dyDescent="0.2">
      <c r="B460" s="24"/>
      <c r="C460" s="24"/>
      <c r="D460" s="25"/>
      <c r="E460" s="420"/>
    </row>
    <row r="461" spans="2:5" s="14" customFormat="1" x14ac:dyDescent="0.2">
      <c r="B461" s="24"/>
      <c r="C461" s="24"/>
      <c r="D461" s="25"/>
      <c r="E461" s="420"/>
    </row>
    <row r="462" spans="2:5" s="14" customFormat="1" x14ac:dyDescent="0.2">
      <c r="B462" s="24"/>
      <c r="C462" s="24"/>
      <c r="D462" s="25"/>
      <c r="E462" s="420"/>
    </row>
    <row r="463" spans="2:5" s="14" customFormat="1" x14ac:dyDescent="0.2">
      <c r="B463" s="24"/>
      <c r="C463" s="24"/>
      <c r="D463" s="25"/>
      <c r="E463" s="420"/>
    </row>
    <row r="464" spans="2:5" s="14" customFormat="1" x14ac:dyDescent="0.2">
      <c r="B464" s="24"/>
      <c r="C464" s="24"/>
      <c r="D464" s="25"/>
      <c r="E464" s="420"/>
    </row>
    <row r="465" spans="2:5" s="14" customFormat="1" x14ac:dyDescent="0.2">
      <c r="B465" s="24"/>
      <c r="C465" s="24"/>
      <c r="D465" s="25"/>
      <c r="E465" s="420"/>
    </row>
    <row r="466" spans="2:5" s="14" customFormat="1" x14ac:dyDescent="0.2">
      <c r="B466" s="24"/>
      <c r="C466" s="24"/>
      <c r="D466" s="25"/>
      <c r="E466" s="420"/>
    </row>
    <row r="467" spans="2:5" s="14" customFormat="1" ht="18" customHeight="1" x14ac:dyDescent="0.2">
      <c r="B467" s="24"/>
      <c r="C467" s="24"/>
      <c r="D467" s="25"/>
      <c r="E467" s="420"/>
    </row>
    <row r="468" spans="2:5" x14ac:dyDescent="0.2">
      <c r="B468" s="24"/>
      <c r="D468" s="25"/>
      <c r="E468" s="420"/>
    </row>
    <row r="469" spans="2:5" s="6" customFormat="1" x14ac:dyDescent="0.2">
      <c r="B469" s="24"/>
      <c r="C469" s="24"/>
      <c r="D469" s="25"/>
      <c r="E469" s="420"/>
    </row>
    <row r="470" spans="2:5" s="6" customFormat="1" x14ac:dyDescent="0.2">
      <c r="B470" s="24"/>
      <c r="C470" s="24"/>
      <c r="D470" s="25"/>
      <c r="E470" s="420"/>
    </row>
    <row r="471" spans="2:5" s="6" customFormat="1" x14ac:dyDescent="0.2">
      <c r="B471" s="24"/>
      <c r="C471" s="24"/>
      <c r="D471" s="25"/>
      <c r="E471" s="420"/>
    </row>
    <row r="472" spans="2:5" ht="12.75" customHeight="1" x14ac:dyDescent="0.2">
      <c r="B472" s="24"/>
      <c r="D472" s="25"/>
      <c r="E472" s="420"/>
    </row>
    <row r="473" spans="2:5" s="6" customFormat="1" x14ac:dyDescent="0.2">
      <c r="B473" s="24"/>
      <c r="C473" s="24"/>
      <c r="D473" s="25"/>
      <c r="E473" s="420"/>
    </row>
    <row r="474" spans="2:5" s="6" customFormat="1" x14ac:dyDescent="0.2">
      <c r="B474" s="24"/>
      <c r="C474" s="24"/>
      <c r="D474" s="25"/>
      <c r="E474" s="420"/>
    </row>
    <row r="475" spans="2:5" s="6" customFormat="1" x14ac:dyDescent="0.2">
      <c r="B475" s="24"/>
      <c r="C475" s="24"/>
      <c r="D475" s="25"/>
      <c r="E475" s="420"/>
    </row>
    <row r="476" spans="2:5" s="6" customFormat="1" x14ac:dyDescent="0.2">
      <c r="B476" s="24"/>
      <c r="C476" s="24"/>
      <c r="D476" s="25"/>
      <c r="E476" s="420"/>
    </row>
    <row r="477" spans="2:5" s="6" customFormat="1" x14ac:dyDescent="0.2">
      <c r="B477" s="24"/>
      <c r="C477" s="24"/>
      <c r="D477" s="25"/>
      <c r="E477" s="420"/>
    </row>
    <row r="478" spans="2:5" s="6" customFormat="1" x14ac:dyDescent="0.2">
      <c r="B478" s="24"/>
      <c r="C478" s="24"/>
      <c r="D478" s="25"/>
      <c r="E478" s="420"/>
    </row>
    <row r="479" spans="2:5" x14ac:dyDescent="0.2">
      <c r="B479" s="24"/>
      <c r="D479" s="25"/>
      <c r="E479" s="420"/>
    </row>
    <row r="480" spans="2:5" x14ac:dyDescent="0.2">
      <c r="B480" s="24"/>
      <c r="D480" s="25"/>
      <c r="E480" s="420"/>
    </row>
    <row r="481" spans="2:5" x14ac:dyDescent="0.2">
      <c r="B481" s="24"/>
      <c r="D481" s="25"/>
      <c r="E481" s="420"/>
    </row>
    <row r="482" spans="2:5" ht="14.25" customHeight="1" x14ac:dyDescent="0.2">
      <c r="B482" s="24"/>
      <c r="D482" s="25"/>
      <c r="E482" s="420"/>
    </row>
    <row r="483" spans="2:5" x14ac:dyDescent="0.2">
      <c r="B483" s="24"/>
      <c r="D483" s="25"/>
      <c r="E483" s="420"/>
    </row>
    <row r="484" spans="2:5" x14ac:dyDescent="0.2">
      <c r="B484" s="24"/>
      <c r="D484" s="25"/>
      <c r="E484" s="420"/>
    </row>
    <row r="485" spans="2:5" x14ac:dyDescent="0.2">
      <c r="B485" s="24"/>
      <c r="D485" s="25"/>
      <c r="E485" s="420"/>
    </row>
    <row r="486" spans="2:5" x14ac:dyDescent="0.2">
      <c r="B486" s="24"/>
      <c r="D486" s="25"/>
      <c r="E486" s="420"/>
    </row>
    <row r="487" spans="2:5" x14ac:dyDescent="0.2">
      <c r="B487" s="24"/>
      <c r="D487" s="25"/>
      <c r="E487" s="420"/>
    </row>
    <row r="488" spans="2:5" x14ac:dyDescent="0.2">
      <c r="B488" s="24"/>
      <c r="D488" s="25"/>
      <c r="E488" s="420"/>
    </row>
    <row r="489" spans="2:5" x14ac:dyDescent="0.2">
      <c r="B489" s="24"/>
      <c r="D489" s="25"/>
      <c r="E489" s="420"/>
    </row>
    <row r="490" spans="2:5" x14ac:dyDescent="0.2">
      <c r="B490" s="24"/>
      <c r="D490" s="25"/>
      <c r="E490" s="420"/>
    </row>
    <row r="491" spans="2:5" x14ac:dyDescent="0.2">
      <c r="B491" s="24"/>
      <c r="D491" s="25"/>
      <c r="E491" s="420"/>
    </row>
    <row r="492" spans="2:5" x14ac:dyDescent="0.2">
      <c r="B492" s="24"/>
      <c r="D492" s="25"/>
      <c r="E492" s="420"/>
    </row>
    <row r="493" spans="2:5" x14ac:dyDescent="0.2">
      <c r="B493" s="24"/>
      <c r="D493" s="25"/>
      <c r="E493" s="420"/>
    </row>
    <row r="494" spans="2:5" x14ac:dyDescent="0.2">
      <c r="B494" s="24"/>
      <c r="D494" s="25"/>
      <c r="E494" s="420"/>
    </row>
    <row r="495" spans="2:5" x14ac:dyDescent="0.2">
      <c r="B495" s="24"/>
      <c r="D495" s="25"/>
      <c r="E495" s="420"/>
    </row>
    <row r="496" spans="2:5" x14ac:dyDescent="0.2">
      <c r="B496" s="24"/>
      <c r="D496" s="25"/>
      <c r="E496" s="420"/>
    </row>
    <row r="497" spans="2:5" x14ac:dyDescent="0.2">
      <c r="B497" s="24"/>
      <c r="D497" s="25"/>
      <c r="E497" s="420"/>
    </row>
    <row r="498" spans="2:5" x14ac:dyDescent="0.2">
      <c r="B498" s="24"/>
      <c r="D498" s="25"/>
      <c r="E498" s="420"/>
    </row>
    <row r="499" spans="2:5" x14ac:dyDescent="0.2">
      <c r="B499" s="24"/>
      <c r="D499" s="25"/>
      <c r="E499" s="420"/>
    </row>
    <row r="500" spans="2:5" x14ac:dyDescent="0.2">
      <c r="B500" s="24"/>
      <c r="D500" s="25"/>
      <c r="E500" s="420"/>
    </row>
    <row r="501" spans="2:5" x14ac:dyDescent="0.2">
      <c r="B501" s="24"/>
      <c r="D501" s="25"/>
      <c r="E501" s="420"/>
    </row>
    <row r="502" spans="2:5" x14ac:dyDescent="0.2">
      <c r="B502" s="24"/>
      <c r="D502" s="25"/>
      <c r="E502" s="420"/>
    </row>
    <row r="503" spans="2:5" x14ac:dyDescent="0.2">
      <c r="B503" s="24"/>
      <c r="D503" s="25"/>
      <c r="E503" s="420"/>
    </row>
    <row r="504" spans="2:5" x14ac:dyDescent="0.2">
      <c r="B504" s="24"/>
      <c r="D504" s="25"/>
      <c r="E504" s="420"/>
    </row>
    <row r="505" spans="2:5" x14ac:dyDescent="0.2">
      <c r="B505" s="24"/>
      <c r="D505" s="25"/>
      <c r="E505" s="420"/>
    </row>
    <row r="506" spans="2:5" x14ac:dyDescent="0.2">
      <c r="B506" s="24"/>
      <c r="D506" s="25"/>
      <c r="E506" s="420"/>
    </row>
    <row r="507" spans="2:5" x14ac:dyDescent="0.2">
      <c r="B507" s="24"/>
      <c r="D507" s="25"/>
      <c r="E507" s="420"/>
    </row>
    <row r="508" spans="2:5" x14ac:dyDescent="0.2">
      <c r="B508" s="24"/>
      <c r="D508" s="25"/>
      <c r="E508" s="420"/>
    </row>
    <row r="509" spans="2:5" x14ac:dyDescent="0.2">
      <c r="B509" s="24"/>
      <c r="D509" s="25"/>
      <c r="E509" s="420"/>
    </row>
    <row r="510" spans="2:5" x14ac:dyDescent="0.2">
      <c r="B510" s="24"/>
      <c r="D510" s="25"/>
      <c r="E510" s="420"/>
    </row>
    <row r="511" spans="2:5" x14ac:dyDescent="0.2">
      <c r="B511" s="24"/>
      <c r="D511" s="25"/>
      <c r="E511" s="420"/>
    </row>
    <row r="512" spans="2:5" x14ac:dyDescent="0.2">
      <c r="B512" s="24"/>
      <c r="D512" s="25"/>
      <c r="E512" s="420"/>
    </row>
    <row r="513" spans="2:5" x14ac:dyDescent="0.2">
      <c r="B513" s="24"/>
      <c r="D513" s="25"/>
      <c r="E513" s="420"/>
    </row>
    <row r="514" spans="2:5" x14ac:dyDescent="0.2">
      <c r="B514" s="24"/>
      <c r="D514" s="25"/>
      <c r="E514" s="420"/>
    </row>
    <row r="515" spans="2:5" s="14" customFormat="1" x14ac:dyDescent="0.2">
      <c r="B515" s="24"/>
      <c r="C515" s="24"/>
      <c r="D515" s="25"/>
      <c r="E515" s="420"/>
    </row>
    <row r="516" spans="2:5" s="14" customFormat="1" x14ac:dyDescent="0.2">
      <c r="B516" s="24"/>
      <c r="C516" s="24"/>
      <c r="D516" s="25"/>
      <c r="E516" s="420"/>
    </row>
    <row r="517" spans="2:5" s="14" customFormat="1" x14ac:dyDescent="0.2">
      <c r="B517" s="24"/>
      <c r="C517" s="24"/>
      <c r="D517" s="25"/>
      <c r="E517" s="420"/>
    </row>
    <row r="518" spans="2:5" s="14" customFormat="1" x14ac:dyDescent="0.2">
      <c r="B518" s="24"/>
      <c r="C518" s="24"/>
      <c r="D518" s="25"/>
      <c r="E518" s="420"/>
    </row>
    <row r="519" spans="2:5" s="14" customFormat="1" x14ac:dyDescent="0.2">
      <c r="B519" s="24"/>
      <c r="C519" s="24"/>
      <c r="D519" s="25"/>
      <c r="E519" s="420"/>
    </row>
    <row r="520" spans="2:5" s="14" customFormat="1" x14ac:dyDescent="0.2">
      <c r="B520" s="24"/>
      <c r="C520" s="24"/>
      <c r="D520" s="25"/>
      <c r="E520" s="420"/>
    </row>
    <row r="521" spans="2:5" s="14" customFormat="1" x14ac:dyDescent="0.2">
      <c r="B521" s="24"/>
      <c r="C521" s="24"/>
      <c r="D521" s="25"/>
      <c r="E521" s="420"/>
    </row>
    <row r="522" spans="2:5" s="14" customFormat="1" x14ac:dyDescent="0.2">
      <c r="B522" s="24"/>
      <c r="C522" s="24"/>
      <c r="D522" s="25"/>
      <c r="E522" s="420"/>
    </row>
    <row r="523" spans="2:5" s="14" customFormat="1" x14ac:dyDescent="0.2">
      <c r="B523" s="24"/>
      <c r="C523" s="24"/>
      <c r="D523" s="25"/>
      <c r="E523" s="420"/>
    </row>
    <row r="524" spans="2:5" s="14" customFormat="1" x14ac:dyDescent="0.2">
      <c r="B524" s="24"/>
      <c r="C524" s="24"/>
      <c r="D524" s="25"/>
      <c r="E524" s="420"/>
    </row>
    <row r="525" spans="2:5" s="14" customFormat="1" x14ac:dyDescent="0.2">
      <c r="B525" s="24"/>
      <c r="C525" s="24"/>
      <c r="D525" s="25"/>
      <c r="E525" s="420"/>
    </row>
    <row r="526" spans="2:5" s="14" customFormat="1" x14ac:dyDescent="0.2">
      <c r="B526" s="24"/>
      <c r="C526" s="24"/>
      <c r="D526" s="25"/>
      <c r="E526" s="420"/>
    </row>
    <row r="527" spans="2:5" s="14" customFormat="1" x14ac:dyDescent="0.2">
      <c r="B527" s="24"/>
      <c r="C527" s="24"/>
      <c r="D527" s="25"/>
      <c r="E527" s="420"/>
    </row>
    <row r="528" spans="2:5" s="14" customFormat="1" x14ac:dyDescent="0.2">
      <c r="B528" s="24"/>
      <c r="C528" s="24"/>
      <c r="D528" s="25"/>
      <c r="E528" s="420"/>
    </row>
    <row r="529" spans="2:5" s="14" customFormat="1" x14ac:dyDescent="0.2">
      <c r="B529" s="24"/>
      <c r="C529" s="24"/>
      <c r="D529" s="25"/>
      <c r="E529" s="420"/>
    </row>
    <row r="530" spans="2:5" s="14" customFormat="1" x14ac:dyDescent="0.2">
      <c r="B530" s="24"/>
      <c r="C530" s="24"/>
      <c r="D530" s="25"/>
      <c r="E530" s="420"/>
    </row>
    <row r="531" spans="2:5" s="14" customFormat="1" x14ac:dyDescent="0.2">
      <c r="B531" s="24"/>
      <c r="C531" s="24"/>
      <c r="D531" s="25"/>
      <c r="E531" s="420"/>
    </row>
    <row r="532" spans="2:5" s="14" customFormat="1" x14ac:dyDescent="0.2">
      <c r="B532" s="24"/>
      <c r="C532" s="24"/>
      <c r="D532" s="25"/>
      <c r="E532" s="420"/>
    </row>
    <row r="533" spans="2:5" s="14" customFormat="1" x14ac:dyDescent="0.2">
      <c r="B533" s="24"/>
      <c r="C533" s="24"/>
      <c r="D533" s="25"/>
      <c r="E533" s="420"/>
    </row>
    <row r="534" spans="2:5" s="14" customFormat="1" x14ac:dyDescent="0.2">
      <c r="B534" s="24"/>
      <c r="C534" s="24"/>
      <c r="D534" s="25"/>
      <c r="E534" s="420"/>
    </row>
    <row r="535" spans="2:5" s="14" customFormat="1" x14ac:dyDescent="0.2">
      <c r="B535" s="24"/>
      <c r="C535" s="24"/>
      <c r="D535" s="25"/>
      <c r="E535" s="420"/>
    </row>
    <row r="536" spans="2:5" s="14" customFormat="1" x14ac:dyDescent="0.2">
      <c r="B536" s="24"/>
      <c r="C536" s="24"/>
      <c r="D536" s="25"/>
      <c r="E536" s="420"/>
    </row>
    <row r="537" spans="2:5" s="14" customFormat="1" x14ac:dyDescent="0.2">
      <c r="B537" s="24"/>
      <c r="C537" s="24"/>
      <c r="D537" s="25"/>
      <c r="E537" s="420"/>
    </row>
    <row r="538" spans="2:5" s="14" customFormat="1" x14ac:dyDescent="0.2">
      <c r="B538" s="24"/>
      <c r="C538" s="24"/>
      <c r="D538" s="25"/>
      <c r="E538" s="420"/>
    </row>
    <row r="539" spans="2:5" s="14" customFormat="1" x14ac:dyDescent="0.2">
      <c r="B539" s="24"/>
      <c r="C539" s="24"/>
      <c r="D539" s="25"/>
      <c r="E539" s="420"/>
    </row>
    <row r="540" spans="2:5" s="14" customFormat="1" x14ac:dyDescent="0.2">
      <c r="B540" s="24"/>
      <c r="C540" s="24"/>
      <c r="D540" s="25"/>
      <c r="E540" s="420"/>
    </row>
    <row r="541" spans="2:5" s="14" customFormat="1" x14ac:dyDescent="0.2">
      <c r="B541" s="24"/>
      <c r="C541" s="24"/>
      <c r="D541" s="25"/>
      <c r="E541" s="420"/>
    </row>
    <row r="542" spans="2:5" s="14" customFormat="1" x14ac:dyDescent="0.2">
      <c r="B542" s="24"/>
      <c r="C542" s="24"/>
      <c r="D542" s="25"/>
      <c r="E542" s="420"/>
    </row>
    <row r="543" spans="2:5" s="14" customFormat="1" ht="18" customHeight="1" x14ac:dyDescent="0.2">
      <c r="B543" s="24"/>
      <c r="C543" s="24"/>
      <c r="D543" s="25"/>
      <c r="E543" s="420"/>
    </row>
    <row r="544" spans="2:5" x14ac:dyDescent="0.2">
      <c r="B544" s="24"/>
      <c r="D544" s="25"/>
      <c r="E544" s="420"/>
    </row>
    <row r="545" spans="2:5" s="14" customFormat="1" x14ac:dyDescent="0.2">
      <c r="B545" s="24"/>
      <c r="C545" s="24"/>
      <c r="D545" s="25"/>
      <c r="E545" s="420"/>
    </row>
    <row r="546" spans="2:5" s="14" customFormat="1" x14ac:dyDescent="0.2">
      <c r="B546" s="24"/>
      <c r="C546" s="24"/>
      <c r="D546" s="25"/>
      <c r="E546" s="420"/>
    </row>
    <row r="547" spans="2:5" s="14" customFormat="1" x14ac:dyDescent="0.2">
      <c r="B547" s="24"/>
      <c r="C547" s="24"/>
      <c r="D547" s="25"/>
      <c r="E547" s="420"/>
    </row>
    <row r="548" spans="2:5" s="14" customFormat="1" ht="18" customHeight="1" x14ac:dyDescent="0.2">
      <c r="B548" s="24"/>
      <c r="C548" s="24"/>
      <c r="D548" s="25"/>
      <c r="E548" s="420"/>
    </row>
    <row r="549" spans="2:5" x14ac:dyDescent="0.2">
      <c r="B549" s="24"/>
      <c r="D549" s="25"/>
      <c r="E549" s="420"/>
    </row>
    <row r="550" spans="2:5" ht="14.25" customHeight="1" x14ac:dyDescent="0.2">
      <c r="B550" s="24"/>
      <c r="D550" s="25"/>
      <c r="E550" s="420"/>
    </row>
    <row r="551" spans="2:5" ht="14.25" customHeight="1" x14ac:dyDescent="0.2">
      <c r="B551" s="24"/>
      <c r="D551" s="25"/>
      <c r="E551" s="420"/>
    </row>
    <row r="552" spans="2:5" ht="14.25" customHeight="1" x14ac:dyDescent="0.2">
      <c r="B552" s="24"/>
      <c r="D552" s="25"/>
      <c r="E552" s="420"/>
    </row>
    <row r="553" spans="2:5" x14ac:dyDescent="0.2">
      <c r="B553" s="24"/>
      <c r="D553" s="25"/>
      <c r="E553" s="420"/>
    </row>
    <row r="554" spans="2:5" ht="14.25" customHeight="1" x14ac:dyDescent="0.2">
      <c r="B554" s="24"/>
      <c r="D554" s="25"/>
      <c r="E554" s="420"/>
    </row>
    <row r="555" spans="2:5" x14ac:dyDescent="0.2">
      <c r="B555" s="24"/>
      <c r="D555" s="25"/>
      <c r="E555" s="420"/>
    </row>
    <row r="556" spans="2:5" ht="14.25" customHeight="1" x14ac:dyDescent="0.2">
      <c r="B556" s="24"/>
      <c r="D556" s="25"/>
      <c r="E556" s="420"/>
    </row>
    <row r="557" spans="2:5" x14ac:dyDescent="0.2">
      <c r="B557" s="24"/>
      <c r="D557" s="25"/>
      <c r="E557" s="420"/>
    </row>
    <row r="558" spans="2:5" s="14" customFormat="1" ht="30" customHeight="1" x14ac:dyDescent="0.2">
      <c r="B558" s="24"/>
      <c r="C558" s="24"/>
      <c r="D558" s="25"/>
      <c r="E558" s="420"/>
    </row>
    <row r="559" spans="2:5" s="14" customFormat="1" x14ac:dyDescent="0.2">
      <c r="B559" s="24"/>
      <c r="C559" s="24"/>
      <c r="D559" s="25"/>
      <c r="E559" s="420"/>
    </row>
    <row r="560" spans="2:5" s="14" customFormat="1" x14ac:dyDescent="0.2">
      <c r="B560" s="24"/>
      <c r="C560" s="24"/>
      <c r="D560" s="25"/>
      <c r="E560" s="420"/>
    </row>
    <row r="561" spans="2:5" s="14" customFormat="1" x14ac:dyDescent="0.2">
      <c r="B561" s="24"/>
      <c r="C561" s="24"/>
      <c r="D561" s="25"/>
      <c r="E561" s="420"/>
    </row>
    <row r="562" spans="2:5" s="14" customFormat="1" x14ac:dyDescent="0.2">
      <c r="B562" s="24"/>
      <c r="C562" s="24"/>
      <c r="D562" s="25"/>
      <c r="E562" s="420"/>
    </row>
    <row r="563" spans="2:5" s="14" customFormat="1" x14ac:dyDescent="0.2">
      <c r="B563" s="24"/>
      <c r="C563" s="24"/>
      <c r="D563" s="25"/>
      <c r="E563" s="420"/>
    </row>
    <row r="564" spans="2:5" s="14" customFormat="1" x14ac:dyDescent="0.2">
      <c r="B564" s="24"/>
      <c r="C564" s="24"/>
      <c r="D564" s="25"/>
      <c r="E564" s="420"/>
    </row>
    <row r="565" spans="2:5" s="14" customFormat="1" x14ac:dyDescent="0.2">
      <c r="B565" s="24"/>
      <c r="C565" s="24"/>
      <c r="D565" s="25"/>
      <c r="E565" s="420"/>
    </row>
    <row r="566" spans="2:5" s="14" customFormat="1" x14ac:dyDescent="0.2">
      <c r="B566" s="24"/>
      <c r="C566" s="24"/>
      <c r="D566" s="25"/>
      <c r="E566" s="420"/>
    </row>
    <row r="567" spans="2:5" s="14" customFormat="1" x14ac:dyDescent="0.2">
      <c r="B567" s="24"/>
      <c r="C567" s="24"/>
      <c r="D567" s="25"/>
      <c r="E567" s="420"/>
    </row>
    <row r="568" spans="2:5" s="14" customFormat="1" x14ac:dyDescent="0.2">
      <c r="B568" s="24"/>
      <c r="C568" s="24"/>
      <c r="D568" s="25"/>
      <c r="E568" s="420"/>
    </row>
    <row r="569" spans="2:5" s="14" customFormat="1" x14ac:dyDescent="0.2">
      <c r="B569" s="24"/>
      <c r="C569" s="24"/>
      <c r="D569" s="25"/>
      <c r="E569" s="420"/>
    </row>
    <row r="570" spans="2:5" s="14" customFormat="1" x14ac:dyDescent="0.2">
      <c r="B570" s="24"/>
      <c r="C570" s="24"/>
      <c r="D570" s="25"/>
      <c r="E570" s="420"/>
    </row>
    <row r="571" spans="2:5" s="14" customFormat="1" x14ac:dyDescent="0.2">
      <c r="B571" s="24"/>
      <c r="C571" s="24"/>
      <c r="D571" s="25"/>
      <c r="E571" s="420"/>
    </row>
    <row r="572" spans="2:5" s="14" customFormat="1" x14ac:dyDescent="0.2">
      <c r="B572" s="24"/>
      <c r="C572" s="24"/>
      <c r="D572" s="25"/>
      <c r="E572" s="420"/>
    </row>
    <row r="573" spans="2:5" x14ac:dyDescent="0.2">
      <c r="B573" s="24"/>
      <c r="D573" s="25"/>
      <c r="E573" s="420"/>
    </row>
    <row r="574" spans="2:5" x14ac:dyDescent="0.2">
      <c r="B574" s="24"/>
      <c r="D574" s="25"/>
      <c r="E574" s="420"/>
    </row>
    <row r="575" spans="2:5" ht="18" customHeight="1" x14ac:dyDescent="0.2">
      <c r="B575" s="24"/>
      <c r="D575" s="25"/>
      <c r="E575" s="420"/>
    </row>
    <row r="576" spans="2:5" ht="20.25" customHeight="1" x14ac:dyDescent="0.2">
      <c r="B576" s="24"/>
      <c r="D576" s="25"/>
      <c r="E576" s="420"/>
    </row>
    <row r="577" spans="2:5" x14ac:dyDescent="0.2">
      <c r="B577" s="24"/>
      <c r="D577" s="25"/>
      <c r="E577" s="420"/>
    </row>
    <row r="578" spans="2:5" x14ac:dyDescent="0.2">
      <c r="B578" s="24"/>
      <c r="D578" s="25"/>
      <c r="E578" s="420"/>
    </row>
    <row r="579" spans="2:5" x14ac:dyDescent="0.2">
      <c r="B579" s="24"/>
      <c r="D579" s="25"/>
      <c r="E579" s="420"/>
    </row>
    <row r="580" spans="2:5" x14ac:dyDescent="0.2">
      <c r="B580" s="24"/>
      <c r="D580" s="25"/>
      <c r="E580" s="420"/>
    </row>
    <row r="581" spans="2:5" x14ac:dyDescent="0.2">
      <c r="B581" s="24"/>
      <c r="D581" s="25"/>
      <c r="E581" s="420"/>
    </row>
    <row r="582" spans="2:5" x14ac:dyDescent="0.2">
      <c r="B582" s="24"/>
      <c r="D582" s="25"/>
      <c r="E582" s="420"/>
    </row>
    <row r="583" spans="2:5" x14ac:dyDescent="0.2">
      <c r="B583" s="24"/>
      <c r="D583" s="25"/>
      <c r="E583" s="420"/>
    </row>
    <row r="584" spans="2:5" x14ac:dyDescent="0.2">
      <c r="B584" s="24"/>
      <c r="D584" s="25"/>
      <c r="E584" s="420"/>
    </row>
    <row r="585" spans="2:5" x14ac:dyDescent="0.2">
      <c r="B585" s="24"/>
      <c r="D585" s="25"/>
      <c r="E585" s="420"/>
    </row>
    <row r="586" spans="2:5" x14ac:dyDescent="0.2">
      <c r="B586" s="24"/>
      <c r="D586" s="25"/>
      <c r="E586" s="420"/>
    </row>
    <row r="587" spans="2:5" x14ac:dyDescent="0.2">
      <c r="B587" s="24"/>
      <c r="D587" s="25"/>
      <c r="E587" s="420"/>
    </row>
    <row r="588" spans="2:5" x14ac:dyDescent="0.2">
      <c r="B588" s="24"/>
      <c r="D588" s="25"/>
      <c r="E588" s="420"/>
    </row>
    <row r="589" spans="2:5" x14ac:dyDescent="0.2">
      <c r="B589" s="24"/>
      <c r="D589" s="25"/>
      <c r="E589" s="420"/>
    </row>
    <row r="590" spans="2:5" x14ac:dyDescent="0.2">
      <c r="B590" s="24"/>
      <c r="D590" s="25"/>
      <c r="E590" s="420"/>
    </row>
    <row r="591" spans="2:5" x14ac:dyDescent="0.2">
      <c r="B591" s="24"/>
      <c r="D591" s="25"/>
      <c r="E591" s="420"/>
    </row>
    <row r="592" spans="2:5" x14ac:dyDescent="0.2">
      <c r="B592" s="24"/>
      <c r="D592" s="25"/>
      <c r="E592" s="420"/>
    </row>
    <row r="593" spans="2:5" x14ac:dyDescent="0.2">
      <c r="B593" s="24"/>
      <c r="D593" s="25"/>
      <c r="E593" s="420"/>
    </row>
    <row r="594" spans="2:5" x14ac:dyDescent="0.2">
      <c r="B594" s="24"/>
      <c r="D594" s="25"/>
      <c r="E594" s="420"/>
    </row>
    <row r="595" spans="2:5" x14ac:dyDescent="0.2">
      <c r="B595" s="24"/>
      <c r="D595" s="25"/>
      <c r="E595" s="420"/>
    </row>
    <row r="596" spans="2:5" x14ac:dyDescent="0.2">
      <c r="B596" s="24"/>
      <c r="D596" s="25"/>
      <c r="E596" s="420"/>
    </row>
    <row r="597" spans="2:5" x14ac:dyDescent="0.2">
      <c r="B597" s="24"/>
      <c r="D597" s="25"/>
      <c r="E597" s="420"/>
    </row>
    <row r="598" spans="2:5" x14ac:dyDescent="0.2">
      <c r="B598" s="24"/>
      <c r="D598" s="25"/>
      <c r="E598" s="420"/>
    </row>
    <row r="599" spans="2:5" x14ac:dyDescent="0.2">
      <c r="B599" s="24"/>
      <c r="D599" s="25"/>
      <c r="E599" s="420"/>
    </row>
    <row r="600" spans="2:5" x14ac:dyDescent="0.2">
      <c r="B600" s="24"/>
      <c r="D600" s="25"/>
      <c r="E600" s="420"/>
    </row>
    <row r="601" spans="2:5" x14ac:dyDescent="0.2">
      <c r="B601" s="24"/>
      <c r="D601" s="25"/>
      <c r="E601" s="420"/>
    </row>
    <row r="602" spans="2:5" x14ac:dyDescent="0.2">
      <c r="B602" s="24"/>
      <c r="D602" s="25"/>
      <c r="E602" s="420"/>
    </row>
    <row r="603" spans="2:5" x14ac:dyDescent="0.2">
      <c r="B603" s="24"/>
      <c r="D603" s="25"/>
      <c r="E603" s="420"/>
    </row>
    <row r="604" spans="2:5" x14ac:dyDescent="0.2">
      <c r="B604" s="24"/>
      <c r="D604" s="25"/>
      <c r="E604" s="420"/>
    </row>
    <row r="605" spans="2:5" x14ac:dyDescent="0.2">
      <c r="B605" s="24"/>
      <c r="D605" s="25"/>
      <c r="E605" s="420"/>
    </row>
    <row r="606" spans="2:5" x14ac:dyDescent="0.2">
      <c r="B606" s="24"/>
      <c r="D606" s="25"/>
      <c r="E606" s="420"/>
    </row>
    <row r="607" spans="2:5" x14ac:dyDescent="0.2">
      <c r="B607" s="24"/>
      <c r="D607" s="25"/>
      <c r="E607" s="420"/>
    </row>
    <row r="608" spans="2:5" x14ac:dyDescent="0.2">
      <c r="B608" s="24"/>
      <c r="D608" s="25"/>
      <c r="E608" s="420"/>
    </row>
    <row r="609" spans="2:5" x14ac:dyDescent="0.2">
      <c r="B609" s="24"/>
      <c r="D609" s="25"/>
      <c r="E609" s="420"/>
    </row>
    <row r="610" spans="2:5" x14ac:dyDescent="0.2">
      <c r="B610" s="24"/>
      <c r="D610" s="25"/>
      <c r="E610" s="420"/>
    </row>
    <row r="611" spans="2:5" x14ac:dyDescent="0.2">
      <c r="B611" s="24"/>
      <c r="D611" s="25"/>
      <c r="E611" s="420"/>
    </row>
    <row r="612" spans="2:5" x14ac:dyDescent="0.2">
      <c r="B612" s="24"/>
      <c r="D612" s="25"/>
      <c r="E612" s="420"/>
    </row>
    <row r="613" spans="2:5" x14ac:dyDescent="0.2">
      <c r="B613" s="24"/>
      <c r="D613" s="25"/>
      <c r="E613" s="420"/>
    </row>
    <row r="614" spans="2:5" x14ac:dyDescent="0.2">
      <c r="B614" s="24"/>
      <c r="D614" s="25"/>
      <c r="E614" s="420"/>
    </row>
    <row r="615" spans="2:5" x14ac:dyDescent="0.2">
      <c r="B615" s="24"/>
      <c r="D615" s="25"/>
      <c r="E615" s="420"/>
    </row>
    <row r="616" spans="2:5" x14ac:dyDescent="0.2">
      <c r="B616" s="24"/>
      <c r="D616" s="25"/>
      <c r="E616" s="420"/>
    </row>
    <row r="617" spans="2:5" x14ac:dyDescent="0.2">
      <c r="B617" s="24"/>
      <c r="D617" s="25"/>
      <c r="E617" s="420"/>
    </row>
    <row r="618" spans="2:5" x14ac:dyDescent="0.2">
      <c r="B618" s="24"/>
      <c r="D618" s="25"/>
      <c r="E618" s="420"/>
    </row>
    <row r="619" spans="2:5" x14ac:dyDescent="0.2">
      <c r="B619" s="24"/>
      <c r="D619" s="25"/>
      <c r="E619" s="420"/>
    </row>
    <row r="620" spans="2:5" x14ac:dyDescent="0.2">
      <c r="B620" s="24"/>
      <c r="D620" s="25"/>
      <c r="E620" s="420"/>
    </row>
    <row r="621" spans="2:5" x14ac:dyDescent="0.2">
      <c r="B621" s="24"/>
      <c r="D621" s="25"/>
      <c r="E621" s="420"/>
    </row>
    <row r="622" spans="2:5" x14ac:dyDescent="0.2">
      <c r="B622" s="24"/>
      <c r="D622" s="25"/>
      <c r="E622" s="420"/>
    </row>
    <row r="623" spans="2:5" x14ac:dyDescent="0.2">
      <c r="B623" s="24"/>
      <c r="D623" s="25"/>
      <c r="E623" s="420"/>
    </row>
    <row r="624" spans="2:5" x14ac:dyDescent="0.2">
      <c r="B624" s="24"/>
      <c r="D624" s="25"/>
      <c r="E624" s="420"/>
    </row>
    <row r="625" spans="2:5" x14ac:dyDescent="0.2">
      <c r="B625" s="24"/>
      <c r="D625" s="25"/>
      <c r="E625" s="420"/>
    </row>
    <row r="626" spans="2:5" x14ac:dyDescent="0.2">
      <c r="B626" s="24"/>
      <c r="D626" s="25"/>
      <c r="E626" s="420"/>
    </row>
    <row r="627" spans="2:5" x14ac:dyDescent="0.2">
      <c r="B627" s="24"/>
      <c r="D627" s="25"/>
      <c r="E627" s="420"/>
    </row>
    <row r="628" spans="2:5" x14ac:dyDescent="0.2">
      <c r="B628" s="24"/>
      <c r="D628" s="25"/>
      <c r="E628" s="420"/>
    </row>
    <row r="629" spans="2:5" x14ac:dyDescent="0.2">
      <c r="B629" s="24"/>
      <c r="D629" s="25"/>
      <c r="E629" s="420"/>
    </row>
    <row r="630" spans="2:5" x14ac:dyDescent="0.2">
      <c r="B630" s="24"/>
      <c r="D630" s="25"/>
      <c r="E630" s="420"/>
    </row>
    <row r="631" spans="2:5" x14ac:dyDescent="0.2">
      <c r="B631" s="24"/>
      <c r="D631" s="25"/>
      <c r="E631" s="420"/>
    </row>
    <row r="632" spans="2:5" x14ac:dyDescent="0.2">
      <c r="B632" s="24"/>
      <c r="D632" s="25"/>
      <c r="E632" s="420"/>
    </row>
    <row r="633" spans="2:5" x14ac:dyDescent="0.2">
      <c r="B633" s="24"/>
      <c r="D633" s="25"/>
      <c r="E633" s="420"/>
    </row>
    <row r="634" spans="2:5" x14ac:dyDescent="0.2">
      <c r="B634" s="24"/>
      <c r="D634" s="25"/>
      <c r="E634" s="420"/>
    </row>
    <row r="635" spans="2:5" x14ac:dyDescent="0.2">
      <c r="B635" s="24"/>
      <c r="D635" s="25"/>
      <c r="E635" s="420"/>
    </row>
    <row r="636" spans="2:5" x14ac:dyDescent="0.2">
      <c r="B636" s="24"/>
      <c r="D636" s="25"/>
      <c r="E636" s="420"/>
    </row>
    <row r="637" spans="2:5" x14ac:dyDescent="0.2">
      <c r="B637" s="24"/>
      <c r="D637" s="25"/>
      <c r="E637" s="420"/>
    </row>
    <row r="638" spans="2:5" x14ac:dyDescent="0.2">
      <c r="B638" s="24"/>
      <c r="D638" s="25"/>
      <c r="E638" s="420"/>
    </row>
    <row r="639" spans="2:5" x14ac:dyDescent="0.2">
      <c r="B639" s="24"/>
      <c r="D639" s="25"/>
      <c r="E639" s="420"/>
    </row>
    <row r="640" spans="2:5" x14ac:dyDescent="0.2">
      <c r="B640" s="24"/>
      <c r="D640" s="25"/>
      <c r="E640" s="420"/>
    </row>
    <row r="641" spans="2:5" x14ac:dyDescent="0.2">
      <c r="B641" s="24"/>
      <c r="D641" s="25"/>
      <c r="E641" s="420"/>
    </row>
    <row r="642" spans="2:5" x14ac:dyDescent="0.2">
      <c r="B642" s="24"/>
      <c r="D642" s="25"/>
      <c r="E642" s="420"/>
    </row>
    <row r="643" spans="2:5" x14ac:dyDescent="0.2">
      <c r="B643" s="24"/>
      <c r="D643" s="25"/>
      <c r="E643" s="420"/>
    </row>
    <row r="644" spans="2:5" x14ac:dyDescent="0.2">
      <c r="B644" s="24"/>
      <c r="D644" s="25"/>
      <c r="E644" s="420"/>
    </row>
    <row r="645" spans="2:5" x14ac:dyDescent="0.2">
      <c r="B645" s="24"/>
      <c r="D645" s="25"/>
      <c r="E645" s="420"/>
    </row>
    <row r="646" spans="2:5" x14ac:dyDescent="0.2">
      <c r="B646" s="24"/>
      <c r="D646" s="25"/>
      <c r="E646" s="420"/>
    </row>
    <row r="647" spans="2:5" x14ac:dyDescent="0.2">
      <c r="B647" s="24"/>
      <c r="D647" s="25"/>
      <c r="E647" s="420"/>
    </row>
    <row r="648" spans="2:5" x14ac:dyDescent="0.2">
      <c r="B648" s="24"/>
      <c r="D648" s="25"/>
      <c r="E648" s="420"/>
    </row>
    <row r="649" spans="2:5" x14ac:dyDescent="0.2">
      <c r="B649" s="24"/>
      <c r="D649" s="25"/>
      <c r="E649" s="420"/>
    </row>
    <row r="650" spans="2:5" x14ac:dyDescent="0.2">
      <c r="B650" s="24"/>
      <c r="D650" s="25"/>
      <c r="E650" s="420"/>
    </row>
    <row r="651" spans="2:5" x14ac:dyDescent="0.2">
      <c r="B651" s="24"/>
      <c r="D651" s="25"/>
      <c r="E651" s="420"/>
    </row>
    <row r="652" spans="2:5" x14ac:dyDescent="0.2">
      <c r="B652" s="24"/>
      <c r="D652" s="25"/>
      <c r="E652" s="420"/>
    </row>
    <row r="653" spans="2:5" x14ac:dyDescent="0.2">
      <c r="B653" s="24"/>
      <c r="D653" s="25"/>
      <c r="E653" s="420"/>
    </row>
    <row r="654" spans="2:5" x14ac:dyDescent="0.2">
      <c r="B654" s="24"/>
      <c r="D654" s="25"/>
      <c r="E654" s="420"/>
    </row>
    <row r="655" spans="2:5" x14ac:dyDescent="0.2">
      <c r="B655" s="24"/>
      <c r="D655" s="25"/>
      <c r="E655" s="420"/>
    </row>
    <row r="656" spans="2:5" x14ac:dyDescent="0.2">
      <c r="B656" s="24"/>
      <c r="D656" s="25"/>
      <c r="E656" s="420"/>
    </row>
    <row r="657" spans="2:5" x14ac:dyDescent="0.2">
      <c r="B657" s="24"/>
      <c r="D657" s="25"/>
      <c r="E657" s="420"/>
    </row>
    <row r="658" spans="2:5" x14ac:dyDescent="0.2">
      <c r="B658" s="24"/>
      <c r="D658" s="25"/>
      <c r="E658" s="420"/>
    </row>
    <row r="659" spans="2:5" x14ac:dyDescent="0.2">
      <c r="B659" s="24"/>
      <c r="D659" s="25"/>
      <c r="E659" s="420"/>
    </row>
    <row r="660" spans="2:5" x14ac:dyDescent="0.2">
      <c r="B660" s="24"/>
      <c r="D660" s="25"/>
      <c r="E660" s="420"/>
    </row>
    <row r="661" spans="2:5" x14ac:dyDescent="0.2">
      <c r="B661" s="24"/>
      <c r="D661" s="25"/>
      <c r="E661" s="420"/>
    </row>
    <row r="662" spans="2:5" x14ac:dyDescent="0.2">
      <c r="B662" s="24"/>
      <c r="D662" s="25"/>
      <c r="E662" s="420"/>
    </row>
    <row r="663" spans="2:5" x14ac:dyDescent="0.2">
      <c r="B663" s="24"/>
      <c r="D663" s="25"/>
      <c r="E663" s="420"/>
    </row>
    <row r="664" spans="2:5" x14ac:dyDescent="0.2">
      <c r="B664" s="24"/>
      <c r="D664" s="25"/>
      <c r="E664" s="420"/>
    </row>
    <row r="665" spans="2:5" x14ac:dyDescent="0.2">
      <c r="B665" s="24"/>
      <c r="D665" s="25"/>
      <c r="E665" s="420"/>
    </row>
    <row r="666" spans="2:5" x14ac:dyDescent="0.2">
      <c r="B666" s="24"/>
      <c r="D666" s="25"/>
      <c r="E666" s="420"/>
    </row>
    <row r="667" spans="2:5" x14ac:dyDescent="0.2">
      <c r="B667" s="24"/>
      <c r="D667" s="25"/>
      <c r="E667" s="420"/>
    </row>
    <row r="668" spans="2:5" x14ac:dyDescent="0.2">
      <c r="B668" s="24"/>
      <c r="D668" s="25"/>
      <c r="E668" s="420"/>
    </row>
    <row r="669" spans="2:5" x14ac:dyDescent="0.2">
      <c r="B669" s="24"/>
      <c r="D669" s="25"/>
      <c r="E669" s="420"/>
    </row>
    <row r="670" spans="2:5" x14ac:dyDescent="0.2">
      <c r="B670" s="24"/>
      <c r="D670" s="25"/>
      <c r="E670" s="420"/>
    </row>
    <row r="671" spans="2:5" x14ac:dyDescent="0.2">
      <c r="B671" s="24"/>
      <c r="D671" s="25"/>
      <c r="E671" s="420"/>
    </row>
    <row r="672" spans="2:5" x14ac:dyDescent="0.2">
      <c r="B672" s="24"/>
      <c r="D672" s="25"/>
      <c r="E672" s="420"/>
    </row>
    <row r="673" spans="2:5" x14ac:dyDescent="0.2">
      <c r="B673" s="24"/>
      <c r="D673" s="25"/>
      <c r="E673" s="420"/>
    </row>
    <row r="674" spans="2:5" x14ac:dyDescent="0.2">
      <c r="B674" s="24"/>
      <c r="D674" s="25"/>
      <c r="E674" s="420"/>
    </row>
    <row r="675" spans="2:5" x14ac:dyDescent="0.2">
      <c r="B675" s="24"/>
      <c r="D675" s="25"/>
      <c r="E675" s="420"/>
    </row>
    <row r="676" spans="2:5" x14ac:dyDescent="0.2">
      <c r="B676" s="24"/>
      <c r="D676" s="25"/>
      <c r="E676" s="420"/>
    </row>
    <row r="677" spans="2:5" x14ac:dyDescent="0.2">
      <c r="B677" s="24"/>
      <c r="D677" s="25"/>
      <c r="E677" s="420"/>
    </row>
    <row r="678" spans="2:5" x14ac:dyDescent="0.2">
      <c r="B678" s="24"/>
      <c r="D678" s="25"/>
      <c r="E678" s="420"/>
    </row>
    <row r="679" spans="2:5" x14ac:dyDescent="0.2">
      <c r="B679" s="24"/>
      <c r="D679" s="25"/>
      <c r="E679" s="420"/>
    </row>
    <row r="680" spans="2:5" x14ac:dyDescent="0.2">
      <c r="B680" s="24"/>
      <c r="D680" s="25"/>
      <c r="E680" s="420"/>
    </row>
    <row r="681" spans="2:5" x14ac:dyDescent="0.2">
      <c r="B681" s="24"/>
      <c r="D681" s="25"/>
      <c r="E681" s="420"/>
    </row>
    <row r="682" spans="2:5" x14ac:dyDescent="0.2">
      <c r="B682" s="24"/>
      <c r="D682" s="25"/>
      <c r="E682" s="420"/>
    </row>
    <row r="683" spans="2:5" x14ac:dyDescent="0.2">
      <c r="B683" s="24"/>
      <c r="D683" s="25"/>
      <c r="E683" s="420"/>
    </row>
    <row r="684" spans="2:5" x14ac:dyDescent="0.2">
      <c r="B684" s="24"/>
      <c r="D684" s="25"/>
      <c r="E684" s="420"/>
    </row>
    <row r="685" spans="2:5" x14ac:dyDescent="0.2">
      <c r="B685" s="24"/>
      <c r="D685" s="25"/>
      <c r="E685" s="420"/>
    </row>
    <row r="686" spans="2:5" x14ac:dyDescent="0.2">
      <c r="B686" s="24"/>
      <c r="D686" s="25"/>
      <c r="E686" s="420"/>
    </row>
    <row r="687" spans="2:5" x14ac:dyDescent="0.2">
      <c r="B687" s="24"/>
      <c r="D687" s="25"/>
      <c r="E687" s="420"/>
    </row>
    <row r="688" spans="2:5" x14ac:dyDescent="0.2">
      <c r="B688" s="24"/>
      <c r="D688" s="25"/>
      <c r="E688" s="420"/>
    </row>
    <row r="689" spans="2:5" x14ac:dyDescent="0.2">
      <c r="B689" s="24"/>
      <c r="D689" s="25"/>
      <c r="E689" s="420"/>
    </row>
    <row r="690" spans="2:5" x14ac:dyDescent="0.2">
      <c r="B690" s="24"/>
      <c r="D690" s="25"/>
      <c r="E690" s="420"/>
    </row>
    <row r="691" spans="2:5" x14ac:dyDescent="0.2">
      <c r="B691" s="24"/>
      <c r="D691" s="25"/>
      <c r="E691" s="420"/>
    </row>
    <row r="692" spans="2:5" x14ac:dyDescent="0.2">
      <c r="B692" s="24"/>
      <c r="D692" s="25"/>
      <c r="E692" s="420"/>
    </row>
    <row r="693" spans="2:5" x14ac:dyDescent="0.2">
      <c r="B693" s="24"/>
      <c r="D693" s="25"/>
      <c r="E693" s="420"/>
    </row>
    <row r="694" spans="2:5" x14ac:dyDescent="0.2">
      <c r="B694" s="24"/>
      <c r="D694" s="25"/>
      <c r="E694" s="420"/>
    </row>
    <row r="695" spans="2:5" x14ac:dyDescent="0.2">
      <c r="B695" s="24"/>
      <c r="D695" s="25"/>
      <c r="E695" s="420"/>
    </row>
    <row r="696" spans="2:5" x14ac:dyDescent="0.2">
      <c r="B696" s="24"/>
      <c r="D696" s="25"/>
      <c r="E696" s="420"/>
    </row>
    <row r="697" spans="2:5" x14ac:dyDescent="0.2">
      <c r="B697" s="24"/>
      <c r="D697" s="25"/>
      <c r="E697" s="420"/>
    </row>
    <row r="698" spans="2:5" x14ac:dyDescent="0.2">
      <c r="B698" s="24"/>
      <c r="D698" s="25"/>
      <c r="E698" s="420"/>
    </row>
    <row r="699" spans="2:5" x14ac:dyDescent="0.2">
      <c r="B699" s="24"/>
      <c r="D699" s="25"/>
      <c r="E699" s="420"/>
    </row>
    <row r="700" spans="2:5" x14ac:dyDescent="0.2">
      <c r="B700" s="24"/>
      <c r="D700" s="25"/>
      <c r="E700" s="420"/>
    </row>
    <row r="701" spans="2:5" x14ac:dyDescent="0.2">
      <c r="B701" s="24"/>
      <c r="D701" s="25"/>
      <c r="E701" s="420"/>
    </row>
    <row r="702" spans="2:5" x14ac:dyDescent="0.2">
      <c r="B702" s="24"/>
      <c r="D702" s="25"/>
      <c r="E702" s="420"/>
    </row>
    <row r="703" spans="2:5" x14ac:dyDescent="0.2">
      <c r="B703" s="24"/>
      <c r="D703" s="25"/>
      <c r="E703" s="420"/>
    </row>
    <row r="704" spans="2:5" x14ac:dyDescent="0.2">
      <c r="B704" s="24"/>
      <c r="D704" s="25"/>
      <c r="E704" s="420"/>
    </row>
    <row r="705" spans="2:5" x14ac:dyDescent="0.2">
      <c r="B705" s="24"/>
      <c r="D705" s="25"/>
      <c r="E705" s="420"/>
    </row>
    <row r="706" spans="2:5" x14ac:dyDescent="0.2">
      <c r="B706" s="24"/>
      <c r="D706" s="25"/>
      <c r="E706" s="420"/>
    </row>
    <row r="707" spans="2:5" x14ac:dyDescent="0.2">
      <c r="B707" s="24"/>
      <c r="D707" s="25"/>
      <c r="E707" s="420"/>
    </row>
    <row r="708" spans="2:5" x14ac:dyDescent="0.2">
      <c r="B708" s="24"/>
      <c r="D708" s="25"/>
      <c r="E708" s="420"/>
    </row>
    <row r="709" spans="2:5" x14ac:dyDescent="0.2">
      <c r="B709" s="24"/>
      <c r="D709" s="25"/>
      <c r="E709" s="420"/>
    </row>
    <row r="710" spans="2:5" x14ac:dyDescent="0.2">
      <c r="B710" s="24"/>
      <c r="D710" s="25"/>
      <c r="E710" s="420"/>
    </row>
    <row r="711" spans="2:5" x14ac:dyDescent="0.2">
      <c r="B711" s="24"/>
      <c r="D711" s="25"/>
      <c r="E711" s="420"/>
    </row>
    <row r="712" spans="2:5" x14ac:dyDescent="0.2">
      <c r="B712" s="24"/>
      <c r="D712" s="25"/>
      <c r="E712" s="420"/>
    </row>
    <row r="713" spans="2:5" x14ac:dyDescent="0.2">
      <c r="B713" s="24"/>
      <c r="D713" s="25"/>
      <c r="E713" s="420"/>
    </row>
    <row r="714" spans="2:5" x14ac:dyDescent="0.2">
      <c r="B714" s="24"/>
      <c r="D714" s="25"/>
      <c r="E714" s="420"/>
    </row>
    <row r="715" spans="2:5" x14ac:dyDescent="0.2">
      <c r="B715" s="24"/>
      <c r="D715" s="25"/>
      <c r="E715" s="420"/>
    </row>
    <row r="716" spans="2:5" x14ac:dyDescent="0.2">
      <c r="B716" s="24"/>
      <c r="D716" s="25"/>
      <c r="E716" s="420"/>
    </row>
    <row r="717" spans="2:5" x14ac:dyDescent="0.2">
      <c r="B717" s="24"/>
      <c r="D717" s="25"/>
      <c r="E717" s="420"/>
    </row>
    <row r="718" spans="2:5" x14ac:dyDescent="0.2">
      <c r="B718" s="24"/>
      <c r="D718" s="25"/>
      <c r="E718" s="420"/>
    </row>
    <row r="719" spans="2:5" x14ac:dyDescent="0.2">
      <c r="B719" s="24"/>
      <c r="D719" s="25"/>
      <c r="E719" s="420"/>
    </row>
    <row r="720" spans="2:5" x14ac:dyDescent="0.2">
      <c r="B720" s="24"/>
      <c r="D720" s="25"/>
      <c r="E720" s="420"/>
    </row>
    <row r="721" spans="2:5" x14ac:dyDescent="0.2">
      <c r="B721" s="24"/>
      <c r="D721" s="25"/>
      <c r="E721" s="420"/>
    </row>
    <row r="722" spans="2:5" x14ac:dyDescent="0.2">
      <c r="B722" s="24"/>
      <c r="D722" s="25"/>
      <c r="E722" s="420"/>
    </row>
    <row r="723" spans="2:5" x14ac:dyDescent="0.2">
      <c r="B723" s="24"/>
      <c r="D723" s="25"/>
      <c r="E723" s="420"/>
    </row>
    <row r="724" spans="2:5" x14ac:dyDescent="0.2">
      <c r="B724" s="24"/>
      <c r="D724" s="25"/>
      <c r="E724" s="420"/>
    </row>
    <row r="725" spans="2:5" x14ac:dyDescent="0.2">
      <c r="B725" s="24"/>
      <c r="D725" s="25"/>
      <c r="E725" s="420"/>
    </row>
    <row r="726" spans="2:5" x14ac:dyDescent="0.2">
      <c r="B726" s="24"/>
      <c r="D726" s="25"/>
      <c r="E726" s="420"/>
    </row>
    <row r="727" spans="2:5" x14ac:dyDescent="0.2">
      <c r="B727" s="24"/>
      <c r="D727" s="25"/>
      <c r="E727" s="420"/>
    </row>
    <row r="728" spans="2:5" x14ac:dyDescent="0.2">
      <c r="B728" s="24"/>
      <c r="D728" s="25"/>
      <c r="E728" s="420"/>
    </row>
    <row r="729" spans="2:5" x14ac:dyDescent="0.2">
      <c r="B729" s="24"/>
      <c r="D729" s="25"/>
      <c r="E729" s="420"/>
    </row>
    <row r="730" spans="2:5" x14ac:dyDescent="0.2">
      <c r="B730" s="24"/>
      <c r="D730" s="25"/>
      <c r="E730" s="420"/>
    </row>
    <row r="731" spans="2:5" x14ac:dyDescent="0.2">
      <c r="B731" s="24"/>
      <c r="D731" s="25"/>
      <c r="E731" s="420"/>
    </row>
    <row r="732" spans="2:5" x14ac:dyDescent="0.2">
      <c r="B732" s="24"/>
      <c r="D732" s="25"/>
      <c r="E732" s="420"/>
    </row>
    <row r="733" spans="2:5" x14ac:dyDescent="0.2">
      <c r="B733" s="24"/>
      <c r="D733" s="25"/>
      <c r="E733" s="420"/>
    </row>
    <row r="734" spans="2:5" x14ac:dyDescent="0.2">
      <c r="B734" s="24"/>
      <c r="D734" s="25"/>
      <c r="E734" s="420"/>
    </row>
    <row r="735" spans="2:5" x14ac:dyDescent="0.2">
      <c r="B735" s="24"/>
      <c r="D735" s="25"/>
      <c r="E735" s="420"/>
    </row>
    <row r="736" spans="2:5" x14ac:dyDescent="0.2">
      <c r="B736" s="24"/>
      <c r="D736" s="25"/>
      <c r="E736" s="420"/>
    </row>
    <row r="737" spans="2:5" x14ac:dyDescent="0.2">
      <c r="B737" s="24"/>
      <c r="D737" s="25"/>
      <c r="E737" s="420"/>
    </row>
    <row r="738" spans="2:5" x14ac:dyDescent="0.2">
      <c r="B738" s="24"/>
      <c r="D738" s="25"/>
      <c r="E738" s="420"/>
    </row>
    <row r="739" spans="2:5" x14ac:dyDescent="0.2">
      <c r="B739" s="24"/>
      <c r="D739" s="25"/>
      <c r="E739" s="420"/>
    </row>
    <row r="740" spans="2:5" x14ac:dyDescent="0.2">
      <c r="B740" s="24"/>
      <c r="D740" s="25"/>
      <c r="E740" s="420"/>
    </row>
    <row r="741" spans="2:5" x14ac:dyDescent="0.2">
      <c r="B741" s="24"/>
      <c r="D741" s="25"/>
      <c r="E741" s="420"/>
    </row>
    <row r="742" spans="2:5" x14ac:dyDescent="0.2">
      <c r="B742" s="24"/>
      <c r="D742" s="25"/>
      <c r="E742" s="420"/>
    </row>
    <row r="743" spans="2:5" x14ac:dyDescent="0.2">
      <c r="B743" s="24"/>
      <c r="D743" s="25"/>
      <c r="E743" s="420"/>
    </row>
    <row r="744" spans="2:5" x14ac:dyDescent="0.2">
      <c r="B744" s="24"/>
      <c r="D744" s="25"/>
      <c r="E744" s="420"/>
    </row>
    <row r="745" spans="2:5" x14ac:dyDescent="0.2">
      <c r="B745" s="24"/>
      <c r="D745" s="25"/>
      <c r="E745" s="420"/>
    </row>
    <row r="746" spans="2:5" x14ac:dyDescent="0.2">
      <c r="B746" s="24"/>
      <c r="D746" s="25"/>
      <c r="E746" s="420"/>
    </row>
    <row r="747" spans="2:5" x14ac:dyDescent="0.2">
      <c r="B747" s="24"/>
      <c r="D747" s="25"/>
      <c r="E747" s="420"/>
    </row>
    <row r="748" spans="2:5" x14ac:dyDescent="0.2">
      <c r="B748" s="24"/>
      <c r="D748" s="25"/>
      <c r="E748" s="420"/>
    </row>
    <row r="749" spans="2:5" x14ac:dyDescent="0.2">
      <c r="B749" s="24"/>
      <c r="D749" s="25"/>
      <c r="E749" s="420"/>
    </row>
    <row r="750" spans="2:5" x14ac:dyDescent="0.2">
      <c r="B750" s="24"/>
      <c r="D750" s="25"/>
      <c r="E750" s="420"/>
    </row>
    <row r="751" spans="2:5" x14ac:dyDescent="0.2">
      <c r="B751" s="24"/>
      <c r="D751" s="25"/>
      <c r="E751" s="420"/>
    </row>
    <row r="752" spans="2:5" x14ac:dyDescent="0.2">
      <c r="B752" s="24"/>
      <c r="D752" s="25"/>
      <c r="E752" s="420"/>
    </row>
    <row r="753" spans="2:5" x14ac:dyDescent="0.2">
      <c r="B753" s="24"/>
      <c r="D753" s="25"/>
      <c r="E753" s="420"/>
    </row>
    <row r="754" spans="2:5" x14ac:dyDescent="0.2">
      <c r="B754" s="24"/>
      <c r="D754" s="25"/>
      <c r="E754" s="420"/>
    </row>
    <row r="755" spans="2:5" x14ac:dyDescent="0.2">
      <c r="B755" s="24"/>
      <c r="D755" s="25"/>
      <c r="E755" s="420"/>
    </row>
    <row r="756" spans="2:5" x14ac:dyDescent="0.2">
      <c r="B756" s="24"/>
      <c r="D756" s="25"/>
      <c r="E756" s="420"/>
    </row>
    <row r="757" spans="2:5" x14ac:dyDescent="0.2">
      <c r="B757" s="24"/>
      <c r="D757" s="25"/>
      <c r="E757" s="420"/>
    </row>
    <row r="758" spans="2:5" x14ac:dyDescent="0.2">
      <c r="B758" s="24"/>
      <c r="D758" s="25"/>
      <c r="E758" s="420"/>
    </row>
    <row r="759" spans="2:5" x14ac:dyDescent="0.2">
      <c r="B759" s="24"/>
      <c r="D759" s="25"/>
      <c r="E759" s="420"/>
    </row>
    <row r="760" spans="2:5" x14ac:dyDescent="0.2">
      <c r="B760" s="24"/>
      <c r="D760" s="25"/>
      <c r="E760" s="420"/>
    </row>
    <row r="761" spans="2:5" x14ac:dyDescent="0.2">
      <c r="B761" s="24"/>
      <c r="D761" s="25"/>
      <c r="E761" s="420"/>
    </row>
    <row r="762" spans="2:5" x14ac:dyDescent="0.2">
      <c r="B762" s="24"/>
      <c r="D762" s="25"/>
      <c r="E762" s="420"/>
    </row>
    <row r="763" spans="2:5" x14ac:dyDescent="0.2">
      <c r="B763" s="24"/>
      <c r="D763" s="25"/>
      <c r="E763" s="420"/>
    </row>
    <row r="764" spans="2:5" x14ac:dyDescent="0.2">
      <c r="B764" s="24"/>
      <c r="D764" s="25"/>
      <c r="E764" s="420"/>
    </row>
    <row r="765" spans="2:5" x14ac:dyDescent="0.2">
      <c r="B765" s="24"/>
      <c r="D765" s="25"/>
      <c r="E765" s="420"/>
    </row>
    <row r="766" spans="2:5" x14ac:dyDescent="0.2">
      <c r="B766" s="24"/>
      <c r="D766" s="25"/>
      <c r="E766" s="420"/>
    </row>
    <row r="767" spans="2:5" x14ac:dyDescent="0.2">
      <c r="B767" s="24"/>
      <c r="D767" s="25"/>
      <c r="E767" s="420"/>
    </row>
    <row r="768" spans="2:5" x14ac:dyDescent="0.2">
      <c r="B768" s="24"/>
      <c r="D768" s="25"/>
      <c r="E768" s="420"/>
    </row>
    <row r="769" spans="2:5" x14ac:dyDescent="0.2">
      <c r="B769" s="24"/>
      <c r="D769" s="25"/>
      <c r="E769" s="420"/>
    </row>
    <row r="770" spans="2:5" x14ac:dyDescent="0.2">
      <c r="B770" s="24"/>
      <c r="D770" s="25"/>
      <c r="E770" s="420"/>
    </row>
    <row r="771" spans="2:5" x14ac:dyDescent="0.2">
      <c r="B771" s="24"/>
      <c r="D771" s="25"/>
      <c r="E771" s="420"/>
    </row>
    <row r="772" spans="2:5" x14ac:dyDescent="0.2">
      <c r="B772" s="24"/>
      <c r="D772" s="25"/>
      <c r="E772" s="420"/>
    </row>
    <row r="773" spans="2:5" x14ac:dyDescent="0.2">
      <c r="B773" s="24"/>
      <c r="D773" s="25"/>
      <c r="E773" s="420"/>
    </row>
    <row r="774" spans="2:5" x14ac:dyDescent="0.2">
      <c r="B774" s="24"/>
      <c r="D774" s="25"/>
      <c r="E774" s="420"/>
    </row>
    <row r="775" spans="2:5" x14ac:dyDescent="0.2">
      <c r="B775" s="24"/>
      <c r="D775" s="25"/>
      <c r="E775" s="420"/>
    </row>
    <row r="776" spans="2:5" x14ac:dyDescent="0.2">
      <c r="B776" s="24"/>
      <c r="D776" s="25"/>
      <c r="E776" s="420"/>
    </row>
    <row r="777" spans="2:5" x14ac:dyDescent="0.2">
      <c r="B777" s="24"/>
      <c r="D777" s="25"/>
      <c r="E777" s="420"/>
    </row>
    <row r="778" spans="2:5" x14ac:dyDescent="0.2">
      <c r="B778" s="24"/>
      <c r="D778" s="25"/>
      <c r="E778" s="420"/>
    </row>
    <row r="779" spans="2:5" x14ac:dyDescent="0.2">
      <c r="B779" s="24"/>
      <c r="D779" s="25"/>
      <c r="E779" s="420"/>
    </row>
    <row r="780" spans="2:5" x14ac:dyDescent="0.2">
      <c r="B780" s="24"/>
      <c r="D780" s="25"/>
      <c r="E780" s="420"/>
    </row>
    <row r="781" spans="2:5" x14ac:dyDescent="0.2">
      <c r="B781" s="24"/>
      <c r="D781" s="25"/>
      <c r="E781" s="420"/>
    </row>
    <row r="782" spans="2:5" x14ac:dyDescent="0.2">
      <c r="B782" s="24"/>
      <c r="D782" s="25"/>
      <c r="E782" s="420"/>
    </row>
    <row r="783" spans="2:5" x14ac:dyDescent="0.2">
      <c r="B783" s="24"/>
      <c r="D783" s="25"/>
      <c r="E783" s="420"/>
    </row>
    <row r="784" spans="2:5" x14ac:dyDescent="0.2">
      <c r="B784" s="24"/>
      <c r="D784" s="25"/>
      <c r="E784" s="420"/>
    </row>
    <row r="785" spans="2:5" x14ac:dyDescent="0.2">
      <c r="B785" s="24"/>
      <c r="D785" s="25"/>
      <c r="E785" s="420"/>
    </row>
    <row r="786" spans="2:5" x14ac:dyDescent="0.2">
      <c r="B786" s="24"/>
      <c r="D786" s="25"/>
      <c r="E786" s="420"/>
    </row>
    <row r="787" spans="2:5" x14ac:dyDescent="0.2">
      <c r="B787" s="24"/>
      <c r="D787" s="25"/>
      <c r="E787" s="420"/>
    </row>
    <row r="788" spans="2:5" x14ac:dyDescent="0.2">
      <c r="B788" s="24"/>
      <c r="D788" s="25"/>
      <c r="E788" s="420"/>
    </row>
    <row r="789" spans="2:5" x14ac:dyDescent="0.2">
      <c r="B789" s="24"/>
      <c r="D789" s="25"/>
      <c r="E789" s="420"/>
    </row>
    <row r="790" spans="2:5" x14ac:dyDescent="0.2">
      <c r="B790" s="24"/>
      <c r="D790" s="25"/>
      <c r="E790" s="420"/>
    </row>
    <row r="791" spans="2:5" x14ac:dyDescent="0.2">
      <c r="B791" s="24"/>
      <c r="D791" s="25"/>
      <c r="E791" s="420"/>
    </row>
    <row r="792" spans="2:5" x14ac:dyDescent="0.2">
      <c r="B792" s="24"/>
      <c r="D792" s="25"/>
      <c r="E792" s="420"/>
    </row>
    <row r="793" spans="2:5" x14ac:dyDescent="0.2">
      <c r="B793" s="24"/>
      <c r="D793" s="25"/>
      <c r="E793" s="420"/>
    </row>
    <row r="794" spans="2:5" x14ac:dyDescent="0.2">
      <c r="B794" s="24"/>
      <c r="D794" s="25"/>
      <c r="E794" s="420"/>
    </row>
    <row r="795" spans="2:5" x14ac:dyDescent="0.2">
      <c r="B795" s="24"/>
      <c r="D795" s="25"/>
      <c r="E795" s="420"/>
    </row>
    <row r="796" spans="2:5" x14ac:dyDescent="0.2">
      <c r="B796" s="24"/>
      <c r="D796" s="25"/>
      <c r="E796" s="420"/>
    </row>
    <row r="797" spans="2:5" x14ac:dyDescent="0.2">
      <c r="B797" s="24"/>
      <c r="D797" s="25"/>
      <c r="E797" s="420"/>
    </row>
    <row r="798" spans="2:5" x14ac:dyDescent="0.2">
      <c r="B798" s="24"/>
      <c r="D798" s="25"/>
      <c r="E798" s="420"/>
    </row>
    <row r="799" spans="2:5" x14ac:dyDescent="0.2">
      <c r="B799" s="24"/>
      <c r="D799" s="25"/>
      <c r="E799" s="420"/>
    </row>
    <row r="800" spans="2:5" x14ac:dyDescent="0.2">
      <c r="B800" s="24"/>
      <c r="D800" s="25"/>
      <c r="E800" s="420"/>
    </row>
    <row r="801" spans="2:5" x14ac:dyDescent="0.2">
      <c r="B801" s="24"/>
      <c r="D801" s="25"/>
      <c r="E801" s="420"/>
    </row>
    <row r="802" spans="2:5" x14ac:dyDescent="0.2">
      <c r="B802" s="24"/>
      <c r="D802" s="25"/>
      <c r="E802" s="420"/>
    </row>
    <row r="803" spans="2:5" x14ac:dyDescent="0.2">
      <c r="B803" s="24"/>
      <c r="D803" s="25"/>
      <c r="E803" s="420"/>
    </row>
    <row r="804" spans="2:5" x14ac:dyDescent="0.2">
      <c r="B804" s="24"/>
      <c r="D804" s="25"/>
      <c r="E804" s="420"/>
    </row>
    <row r="805" spans="2:5" x14ac:dyDescent="0.2">
      <c r="B805" s="24"/>
      <c r="D805" s="25"/>
      <c r="E805" s="420"/>
    </row>
    <row r="806" spans="2:5" x14ac:dyDescent="0.2">
      <c r="B806" s="24"/>
      <c r="D806" s="25"/>
      <c r="E806" s="420"/>
    </row>
    <row r="807" spans="2:5" x14ac:dyDescent="0.2">
      <c r="B807" s="24"/>
      <c r="D807" s="25"/>
      <c r="E807" s="420"/>
    </row>
    <row r="808" spans="2:5" x14ac:dyDescent="0.2">
      <c r="B808" s="24"/>
      <c r="D808" s="25"/>
      <c r="E808" s="420"/>
    </row>
    <row r="809" spans="2:5" x14ac:dyDescent="0.2">
      <c r="B809" s="24"/>
      <c r="D809" s="25"/>
      <c r="E809" s="420"/>
    </row>
    <row r="810" spans="2:5" x14ac:dyDescent="0.2">
      <c r="B810" s="24"/>
      <c r="D810" s="25"/>
      <c r="E810" s="420"/>
    </row>
    <row r="811" spans="2:5" x14ac:dyDescent="0.2">
      <c r="B811" s="24"/>
      <c r="D811" s="25"/>
      <c r="E811" s="420"/>
    </row>
    <row r="812" spans="2:5" x14ac:dyDescent="0.2">
      <c r="B812" s="24"/>
      <c r="D812" s="25"/>
      <c r="E812" s="420"/>
    </row>
    <row r="813" spans="2:5" x14ac:dyDescent="0.2">
      <c r="B813" s="24"/>
      <c r="D813" s="25"/>
      <c r="E813" s="420"/>
    </row>
    <row r="814" spans="2:5" x14ac:dyDescent="0.2">
      <c r="B814" s="24"/>
      <c r="D814" s="25"/>
      <c r="E814" s="420"/>
    </row>
    <row r="815" spans="2:5" x14ac:dyDescent="0.2">
      <c r="B815" s="24"/>
      <c r="D815" s="25"/>
      <c r="E815" s="420"/>
    </row>
    <row r="816" spans="2:5" x14ac:dyDescent="0.2">
      <c r="B816" s="24"/>
      <c r="D816" s="25"/>
      <c r="E816" s="420"/>
    </row>
    <row r="817" spans="2:5" x14ac:dyDescent="0.2">
      <c r="B817" s="24"/>
      <c r="D817" s="25"/>
      <c r="E817" s="420"/>
    </row>
    <row r="818" spans="2:5" x14ac:dyDescent="0.2">
      <c r="B818" s="24"/>
      <c r="D818" s="25"/>
      <c r="E818" s="420"/>
    </row>
    <row r="819" spans="2:5" x14ac:dyDescent="0.2">
      <c r="B819" s="24"/>
      <c r="D819" s="25"/>
      <c r="E819" s="420"/>
    </row>
    <row r="820" spans="2:5" x14ac:dyDescent="0.2">
      <c r="B820" s="24"/>
      <c r="D820" s="25"/>
      <c r="E820" s="420"/>
    </row>
    <row r="821" spans="2:5" x14ac:dyDescent="0.2">
      <c r="B821" s="24"/>
      <c r="D821" s="25"/>
      <c r="E821" s="420"/>
    </row>
    <row r="822" spans="2:5" x14ac:dyDescent="0.2">
      <c r="B822" s="24"/>
      <c r="D822" s="25"/>
      <c r="E822" s="420"/>
    </row>
    <row r="823" spans="2:5" x14ac:dyDescent="0.2">
      <c r="B823" s="24"/>
      <c r="D823" s="25"/>
      <c r="E823" s="420"/>
    </row>
    <row r="824" spans="2:5" x14ac:dyDescent="0.2">
      <c r="B824" s="24"/>
      <c r="D824" s="25"/>
      <c r="E824" s="420"/>
    </row>
    <row r="825" spans="2:5" x14ac:dyDescent="0.2">
      <c r="B825" s="24"/>
      <c r="D825" s="25"/>
      <c r="E825" s="420"/>
    </row>
    <row r="826" spans="2:5" x14ac:dyDescent="0.2">
      <c r="B826" s="24"/>
      <c r="D826" s="25"/>
      <c r="E826" s="420"/>
    </row>
    <row r="827" spans="2:5" x14ac:dyDescent="0.2">
      <c r="B827" s="24"/>
      <c r="D827" s="25"/>
      <c r="E827" s="420"/>
    </row>
    <row r="828" spans="2:5" x14ac:dyDescent="0.2">
      <c r="B828" s="24"/>
      <c r="D828" s="25"/>
      <c r="E828" s="420"/>
    </row>
    <row r="829" spans="2:5" x14ac:dyDescent="0.2">
      <c r="B829" s="24"/>
      <c r="D829" s="25"/>
      <c r="E829" s="420"/>
    </row>
    <row r="830" spans="2:5" x14ac:dyDescent="0.2">
      <c r="B830" s="24"/>
      <c r="D830" s="25"/>
      <c r="E830" s="420"/>
    </row>
    <row r="831" spans="2:5" x14ac:dyDescent="0.2">
      <c r="B831" s="24"/>
      <c r="D831" s="25"/>
      <c r="E831" s="420"/>
    </row>
    <row r="832" spans="2:5" x14ac:dyDescent="0.2">
      <c r="B832" s="24"/>
      <c r="D832" s="25"/>
      <c r="E832" s="420"/>
    </row>
    <row r="833" spans="2:5" x14ac:dyDescent="0.2">
      <c r="B833" s="24"/>
      <c r="D833" s="25"/>
      <c r="E833" s="420"/>
    </row>
    <row r="834" spans="2:5" x14ac:dyDescent="0.2">
      <c r="B834" s="24"/>
      <c r="D834" s="25"/>
      <c r="E834" s="420"/>
    </row>
    <row r="835" spans="2:5" x14ac:dyDescent="0.2">
      <c r="B835" s="24"/>
      <c r="D835" s="25"/>
      <c r="E835" s="420"/>
    </row>
    <row r="836" spans="2:5" x14ac:dyDescent="0.2">
      <c r="B836" s="24"/>
      <c r="D836" s="25"/>
      <c r="E836" s="420"/>
    </row>
    <row r="837" spans="2:5" x14ac:dyDescent="0.2">
      <c r="B837" s="24"/>
      <c r="D837" s="25"/>
      <c r="E837" s="420"/>
    </row>
    <row r="838" spans="2:5" x14ac:dyDescent="0.2">
      <c r="B838" s="24"/>
      <c r="D838" s="25"/>
      <c r="E838" s="420"/>
    </row>
    <row r="839" spans="2:5" x14ac:dyDescent="0.2">
      <c r="B839" s="24"/>
      <c r="D839" s="25"/>
      <c r="E839" s="420"/>
    </row>
    <row r="840" spans="2:5" x14ac:dyDescent="0.2">
      <c r="B840" s="24"/>
      <c r="D840" s="25"/>
      <c r="E840" s="420"/>
    </row>
    <row r="841" spans="2:5" x14ac:dyDescent="0.2">
      <c r="B841" s="24"/>
      <c r="D841" s="25"/>
      <c r="E841" s="420"/>
    </row>
    <row r="842" spans="2:5" x14ac:dyDescent="0.2">
      <c r="B842" s="24"/>
      <c r="D842" s="25"/>
      <c r="E842" s="420"/>
    </row>
    <row r="843" spans="2:5" x14ac:dyDescent="0.2">
      <c r="B843" s="24"/>
      <c r="D843" s="25"/>
      <c r="E843" s="420"/>
    </row>
    <row r="844" spans="2:5" x14ac:dyDescent="0.2">
      <c r="B844" s="24"/>
      <c r="D844" s="25"/>
      <c r="E844" s="420"/>
    </row>
    <row r="845" spans="2:5" x14ac:dyDescent="0.2">
      <c r="B845" s="24"/>
      <c r="D845" s="25"/>
      <c r="E845" s="420"/>
    </row>
    <row r="846" spans="2:5" x14ac:dyDescent="0.2">
      <c r="B846" s="24"/>
      <c r="D846" s="25"/>
      <c r="E846" s="420"/>
    </row>
    <row r="847" spans="2:5" x14ac:dyDescent="0.2">
      <c r="B847" s="24"/>
      <c r="D847" s="25"/>
      <c r="E847" s="420"/>
    </row>
    <row r="848" spans="2:5" x14ac:dyDescent="0.2">
      <c r="B848" s="24"/>
      <c r="D848" s="25"/>
      <c r="E848" s="420"/>
    </row>
    <row r="849" spans="2:5" x14ac:dyDescent="0.2">
      <c r="B849" s="24"/>
      <c r="D849" s="25"/>
      <c r="E849" s="420"/>
    </row>
    <row r="850" spans="2:5" x14ac:dyDescent="0.2">
      <c r="B850" s="24"/>
      <c r="D850" s="25"/>
      <c r="E850" s="420"/>
    </row>
    <row r="851" spans="2:5" x14ac:dyDescent="0.2">
      <c r="B851" s="24"/>
      <c r="D851" s="25"/>
      <c r="E851" s="420"/>
    </row>
    <row r="852" spans="2:5" x14ac:dyDescent="0.2">
      <c r="B852" s="24"/>
      <c r="D852" s="25"/>
      <c r="E852" s="420"/>
    </row>
    <row r="853" spans="2:5" x14ac:dyDescent="0.2">
      <c r="B853" s="24"/>
      <c r="D853" s="25"/>
      <c r="E853" s="420"/>
    </row>
    <row r="854" spans="2:5" x14ac:dyDescent="0.2">
      <c r="B854" s="24"/>
      <c r="D854" s="25"/>
      <c r="E854" s="420"/>
    </row>
    <row r="855" spans="2:5" x14ac:dyDescent="0.2">
      <c r="B855" s="24"/>
      <c r="D855" s="25"/>
      <c r="E855" s="420"/>
    </row>
    <row r="856" spans="2:5" x14ac:dyDescent="0.2">
      <c r="B856" s="24"/>
      <c r="D856" s="25"/>
      <c r="E856" s="420"/>
    </row>
    <row r="857" spans="2:5" x14ac:dyDescent="0.2">
      <c r="B857" s="24"/>
      <c r="D857" s="25"/>
      <c r="E857" s="420"/>
    </row>
    <row r="858" spans="2:5" x14ac:dyDescent="0.2">
      <c r="B858" s="24"/>
      <c r="D858" s="25"/>
      <c r="E858" s="420"/>
    </row>
    <row r="859" spans="2:5" x14ac:dyDescent="0.2">
      <c r="B859" s="24"/>
      <c r="D859" s="25"/>
      <c r="E859" s="420"/>
    </row>
    <row r="860" spans="2:5" x14ac:dyDescent="0.2">
      <c r="B860" s="24"/>
      <c r="D860" s="25"/>
      <c r="E860" s="420"/>
    </row>
    <row r="861" spans="2:5" x14ac:dyDescent="0.2">
      <c r="B861" s="24"/>
      <c r="D861" s="25"/>
      <c r="E861" s="420"/>
    </row>
    <row r="862" spans="2:5" x14ac:dyDescent="0.2">
      <c r="B862" s="24"/>
      <c r="D862" s="25"/>
      <c r="E862" s="420"/>
    </row>
    <row r="863" spans="2:5" x14ac:dyDescent="0.2">
      <c r="B863" s="24"/>
      <c r="D863" s="25"/>
      <c r="E863" s="420"/>
    </row>
    <row r="864" spans="2:5" x14ac:dyDescent="0.2">
      <c r="B864" s="24"/>
      <c r="D864" s="25"/>
      <c r="E864" s="420"/>
    </row>
    <row r="865" spans="2:5" x14ac:dyDescent="0.2">
      <c r="B865" s="24"/>
      <c r="D865" s="25"/>
      <c r="E865" s="420"/>
    </row>
    <row r="866" spans="2:5" x14ac:dyDescent="0.2">
      <c r="B866" s="24"/>
      <c r="D866" s="25"/>
      <c r="E866" s="420"/>
    </row>
    <row r="867" spans="2:5" x14ac:dyDescent="0.2">
      <c r="B867" s="24"/>
      <c r="D867" s="25"/>
      <c r="E867" s="420"/>
    </row>
    <row r="868" spans="2:5" x14ac:dyDescent="0.2">
      <c r="B868" s="24"/>
      <c r="D868" s="25"/>
      <c r="E868" s="420"/>
    </row>
    <row r="869" spans="2:5" x14ac:dyDescent="0.2">
      <c r="B869" s="24"/>
      <c r="D869" s="25"/>
      <c r="E869" s="420"/>
    </row>
    <row r="870" spans="2:5" x14ac:dyDescent="0.2">
      <c r="B870" s="24"/>
      <c r="D870" s="25"/>
      <c r="E870" s="420"/>
    </row>
    <row r="871" spans="2:5" x14ac:dyDescent="0.2">
      <c r="B871" s="24"/>
      <c r="D871" s="25"/>
      <c r="E871" s="420"/>
    </row>
    <row r="872" spans="2:5" x14ac:dyDescent="0.2">
      <c r="B872" s="24"/>
      <c r="D872" s="25"/>
      <c r="E872" s="420"/>
    </row>
    <row r="873" spans="2:5" x14ac:dyDescent="0.2">
      <c r="B873" s="24"/>
      <c r="D873" s="25"/>
      <c r="E873" s="420"/>
    </row>
    <row r="874" spans="2:5" x14ac:dyDescent="0.2">
      <c r="B874" s="24"/>
      <c r="D874" s="25"/>
      <c r="E874" s="420"/>
    </row>
    <row r="875" spans="2:5" x14ac:dyDescent="0.2">
      <c r="B875" s="24"/>
      <c r="D875" s="25"/>
      <c r="E875" s="420"/>
    </row>
    <row r="876" spans="2:5" x14ac:dyDescent="0.2">
      <c r="B876" s="24"/>
      <c r="D876" s="25"/>
      <c r="E876" s="420"/>
    </row>
    <row r="877" spans="2:5" x14ac:dyDescent="0.2">
      <c r="B877" s="24"/>
      <c r="D877" s="25"/>
      <c r="E877" s="420"/>
    </row>
    <row r="878" spans="2:5" x14ac:dyDescent="0.2">
      <c r="B878" s="24"/>
      <c r="D878" s="25"/>
      <c r="E878" s="420"/>
    </row>
    <row r="879" spans="2:5" x14ac:dyDescent="0.2">
      <c r="B879" s="24"/>
      <c r="D879" s="25"/>
      <c r="E879" s="420"/>
    </row>
    <row r="880" spans="2:5" x14ac:dyDescent="0.2">
      <c r="B880" s="24"/>
      <c r="D880" s="25"/>
      <c r="E880" s="420"/>
    </row>
    <row r="881" spans="2:5" x14ac:dyDescent="0.2">
      <c r="B881" s="24"/>
      <c r="D881" s="25"/>
      <c r="E881" s="420"/>
    </row>
    <row r="882" spans="2:5" x14ac:dyDescent="0.2">
      <c r="B882" s="24"/>
      <c r="D882" s="25"/>
      <c r="E882" s="420"/>
    </row>
    <row r="883" spans="2:5" x14ac:dyDescent="0.2">
      <c r="B883" s="24"/>
      <c r="D883" s="25"/>
      <c r="E883" s="420"/>
    </row>
    <row r="884" spans="2:5" x14ac:dyDescent="0.2">
      <c r="B884" s="24"/>
      <c r="D884" s="25"/>
      <c r="E884" s="420"/>
    </row>
    <row r="885" spans="2:5" x14ac:dyDescent="0.2">
      <c r="B885" s="24"/>
      <c r="D885" s="25"/>
      <c r="E885" s="420"/>
    </row>
    <row r="886" spans="2:5" x14ac:dyDescent="0.2">
      <c r="B886" s="24"/>
      <c r="D886" s="25"/>
      <c r="E886" s="420"/>
    </row>
    <row r="887" spans="2:5" x14ac:dyDescent="0.2">
      <c r="B887" s="24"/>
      <c r="D887" s="25"/>
      <c r="E887" s="420"/>
    </row>
    <row r="888" spans="2:5" x14ac:dyDescent="0.2">
      <c r="B888" s="24"/>
      <c r="D888" s="25"/>
      <c r="E888" s="420"/>
    </row>
    <row r="889" spans="2:5" x14ac:dyDescent="0.2">
      <c r="B889" s="24"/>
      <c r="D889" s="25"/>
      <c r="E889" s="420"/>
    </row>
    <row r="890" spans="2:5" x14ac:dyDescent="0.2">
      <c r="B890" s="24"/>
      <c r="D890" s="25"/>
      <c r="E890" s="420"/>
    </row>
    <row r="891" spans="2:5" x14ac:dyDescent="0.2">
      <c r="B891" s="24"/>
      <c r="D891" s="25"/>
      <c r="E891" s="420"/>
    </row>
    <row r="892" spans="2:5" x14ac:dyDescent="0.2">
      <c r="B892" s="24"/>
      <c r="D892" s="25"/>
      <c r="E892" s="420"/>
    </row>
    <row r="893" spans="2:5" x14ac:dyDescent="0.2">
      <c r="B893" s="24"/>
      <c r="D893" s="25"/>
      <c r="E893" s="420"/>
    </row>
    <row r="894" spans="2:5" x14ac:dyDescent="0.2">
      <c r="B894" s="24"/>
      <c r="D894" s="25"/>
      <c r="E894" s="420"/>
    </row>
    <row r="895" spans="2:5" x14ac:dyDescent="0.2">
      <c r="B895" s="24"/>
      <c r="D895" s="25"/>
      <c r="E895" s="420"/>
    </row>
    <row r="896" spans="2:5" x14ac:dyDescent="0.2">
      <c r="B896" s="24"/>
      <c r="D896" s="25"/>
      <c r="E896" s="420"/>
    </row>
    <row r="897" spans="2:5" x14ac:dyDescent="0.2">
      <c r="B897" s="24"/>
      <c r="D897" s="25"/>
      <c r="E897" s="420"/>
    </row>
    <row r="898" spans="2:5" x14ac:dyDescent="0.2">
      <c r="B898" s="24"/>
      <c r="D898" s="25"/>
      <c r="E898" s="420"/>
    </row>
    <row r="899" spans="2:5" x14ac:dyDescent="0.2">
      <c r="B899" s="24"/>
      <c r="D899" s="25"/>
      <c r="E899" s="420"/>
    </row>
    <row r="900" spans="2:5" x14ac:dyDescent="0.2">
      <c r="B900" s="24"/>
      <c r="D900" s="25"/>
      <c r="E900" s="420"/>
    </row>
    <row r="901" spans="2:5" x14ac:dyDescent="0.2">
      <c r="B901" s="24"/>
      <c r="D901" s="25"/>
      <c r="E901" s="420"/>
    </row>
    <row r="902" spans="2:5" x14ac:dyDescent="0.2">
      <c r="B902" s="24"/>
      <c r="D902" s="25"/>
      <c r="E902" s="420"/>
    </row>
    <row r="903" spans="2:5" x14ac:dyDescent="0.2">
      <c r="B903" s="24"/>
      <c r="D903" s="25"/>
      <c r="E903" s="420"/>
    </row>
    <row r="904" spans="2:5" x14ac:dyDescent="0.2">
      <c r="B904" s="24"/>
      <c r="D904" s="25"/>
      <c r="E904" s="420"/>
    </row>
    <row r="905" spans="2:5" x14ac:dyDescent="0.2">
      <c r="B905" s="24"/>
      <c r="D905" s="25"/>
      <c r="E905" s="420"/>
    </row>
    <row r="906" spans="2:5" x14ac:dyDescent="0.2">
      <c r="B906" s="24"/>
      <c r="D906" s="25"/>
      <c r="E906" s="420"/>
    </row>
    <row r="907" spans="2:5" x14ac:dyDescent="0.2">
      <c r="B907" s="24"/>
      <c r="D907" s="25"/>
      <c r="E907" s="420"/>
    </row>
    <row r="908" spans="2:5" x14ac:dyDescent="0.2">
      <c r="B908" s="24"/>
      <c r="D908" s="25"/>
      <c r="E908" s="420"/>
    </row>
    <row r="909" spans="2:5" x14ac:dyDescent="0.2">
      <c r="B909" s="24"/>
      <c r="D909" s="25"/>
      <c r="E909" s="420"/>
    </row>
    <row r="910" spans="2:5" x14ac:dyDescent="0.2">
      <c r="B910" s="24"/>
      <c r="D910" s="25"/>
      <c r="E910" s="420"/>
    </row>
    <row r="911" spans="2:5" x14ac:dyDescent="0.2">
      <c r="B911" s="24"/>
      <c r="D911" s="25"/>
      <c r="E911" s="420"/>
    </row>
    <row r="912" spans="2:5" x14ac:dyDescent="0.2">
      <c r="B912" s="24"/>
      <c r="D912" s="25"/>
      <c r="E912" s="420"/>
    </row>
    <row r="913" spans="2:5" x14ac:dyDescent="0.2">
      <c r="B913" s="24"/>
      <c r="D913" s="25"/>
      <c r="E913" s="420"/>
    </row>
    <row r="914" spans="2:5" x14ac:dyDescent="0.2">
      <c r="B914" s="24"/>
      <c r="D914" s="25"/>
      <c r="E914" s="420"/>
    </row>
    <row r="915" spans="2:5" x14ac:dyDescent="0.2">
      <c r="B915" s="24"/>
      <c r="D915" s="25"/>
      <c r="E915" s="420"/>
    </row>
    <row r="916" spans="2:5" x14ac:dyDescent="0.2">
      <c r="B916" s="24"/>
      <c r="D916" s="25"/>
      <c r="E916" s="420"/>
    </row>
    <row r="917" spans="2:5" x14ac:dyDescent="0.2">
      <c r="B917" s="24"/>
      <c r="D917" s="25"/>
      <c r="E917" s="420"/>
    </row>
    <row r="918" spans="2:5" x14ac:dyDescent="0.2">
      <c r="B918" s="24"/>
      <c r="D918" s="25"/>
      <c r="E918" s="420"/>
    </row>
    <row r="919" spans="2:5" x14ac:dyDescent="0.2">
      <c r="B919" s="24"/>
      <c r="D919" s="25"/>
      <c r="E919" s="420"/>
    </row>
  </sheetData>
  <mergeCells count="52">
    <mergeCell ref="B210:E210"/>
    <mergeCell ref="B214:E214"/>
    <mergeCell ref="B221:E221"/>
    <mergeCell ref="B77:E77"/>
    <mergeCell ref="B93:E93"/>
    <mergeCell ref="B195:E195"/>
    <mergeCell ref="C182:D182"/>
    <mergeCell ref="B209:E209"/>
    <mergeCell ref="B201:E201"/>
    <mergeCell ref="B145:E145"/>
    <mergeCell ref="C142:D142"/>
    <mergeCell ref="B160:C160"/>
    <mergeCell ref="C175:D175"/>
    <mergeCell ref="B185:E185"/>
    <mergeCell ref="B167:E167"/>
    <mergeCell ref="B176:E176"/>
    <mergeCell ref="C315:D315"/>
    <mergeCell ref="C311:D311"/>
    <mergeCell ref="C313:D313"/>
    <mergeCell ref="C206:D206"/>
    <mergeCell ref="E203:E205"/>
    <mergeCell ref="B235:E235"/>
    <mergeCell ref="B217:C217"/>
    <mergeCell ref="B220:E220"/>
    <mergeCell ref="B227:E227"/>
    <mergeCell ref="B236:E236"/>
    <mergeCell ref="B245:E245"/>
    <mergeCell ref="B259:E259"/>
    <mergeCell ref="B252:E252"/>
    <mergeCell ref="B244:E244"/>
    <mergeCell ref="B258:E258"/>
    <mergeCell ref="B300:E300"/>
    <mergeCell ref="B186:E186"/>
    <mergeCell ref="B161:E161"/>
    <mergeCell ref="B168:E168"/>
    <mergeCell ref="B155:C155"/>
    <mergeCell ref="B156:E156"/>
    <mergeCell ref="B146:E146"/>
    <mergeCell ref="B4:E4"/>
    <mergeCell ref="B76:E76"/>
    <mergeCell ref="B119:E119"/>
    <mergeCell ref="B64:E64"/>
    <mergeCell ref="B139:E139"/>
    <mergeCell ref="B5:E5"/>
    <mergeCell ref="B109:E109"/>
    <mergeCell ref="B120:E120"/>
    <mergeCell ref="B266:E266"/>
    <mergeCell ref="B273:E273"/>
    <mergeCell ref="B284:E284"/>
    <mergeCell ref="B291:E291"/>
    <mergeCell ref="B272:E272"/>
    <mergeCell ref="B290:E290"/>
  </mergeCells>
  <phoneticPr fontId="0" type="noConversion"/>
  <printOptions horizontalCentered="1"/>
  <pageMargins left="0.59055118110236227" right="0" top="0.39370078740157483" bottom="0.54" header="0.33" footer="0.18"/>
  <pageSetup paperSize="9" scale="98" orientation="portrait" r:id="rId1"/>
  <headerFooter alignWithMargins="0">
    <oddFooter>Strona &amp;P z &amp;N</oddFooter>
  </headerFooter>
  <rowBreaks count="3" manualBreakCount="3">
    <brk id="75" min="1" max="4" man="1"/>
    <brk id="144" min="1" max="4" man="1"/>
    <brk id="271" min="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9"/>
  <sheetViews>
    <sheetView topLeftCell="A13" zoomScaleNormal="100" workbookViewId="0">
      <selection activeCell="F22" sqref="F22"/>
    </sheetView>
  </sheetViews>
  <sheetFormatPr defaultRowHeight="12.75" x14ac:dyDescent="0.2"/>
  <cols>
    <col min="1" max="1" width="1.7109375" customWidth="1"/>
    <col min="2" max="2" width="5.85546875" style="52" customWidth="1"/>
    <col min="3" max="3" width="47.140625" customWidth="1"/>
    <col min="4" max="4" width="20.140625" style="432" customWidth="1"/>
    <col min="5" max="5" width="20.140625" style="50" customWidth="1"/>
    <col min="6" max="6" width="21" customWidth="1"/>
  </cols>
  <sheetData>
    <row r="1" spans="2:7" ht="9" customHeight="1" x14ac:dyDescent="0.25">
      <c r="C1" s="8"/>
      <c r="E1" s="121"/>
      <c r="G1" s="253"/>
    </row>
    <row r="2" spans="2:7" ht="16.5" x14ac:dyDescent="0.25">
      <c r="B2" s="253" t="s">
        <v>910</v>
      </c>
      <c r="C2" s="8"/>
      <c r="E2" s="121"/>
      <c r="G2" s="253"/>
    </row>
    <row r="3" spans="2:7" ht="9" customHeight="1" thickBot="1" x14ac:dyDescent="0.3">
      <c r="C3" s="8"/>
      <c r="E3" s="121"/>
      <c r="G3" s="253"/>
    </row>
    <row r="4" spans="2:7" ht="30" customHeight="1" thickBot="1" x14ac:dyDescent="0.25">
      <c r="B4" s="434" t="s">
        <v>23</v>
      </c>
      <c r="C4" s="435" t="s">
        <v>21</v>
      </c>
      <c r="D4" s="436" t="s">
        <v>39</v>
      </c>
      <c r="E4" s="437" t="s">
        <v>20</v>
      </c>
    </row>
    <row r="5" spans="2:7" ht="26.25" customHeight="1" x14ac:dyDescent="0.2">
      <c r="B5" s="438">
        <v>1</v>
      </c>
      <c r="C5" s="439" t="s">
        <v>89</v>
      </c>
      <c r="D5" s="440">
        <v>1332816.67</v>
      </c>
      <c r="E5" s="441"/>
    </row>
    <row r="6" spans="2:7" s="6" customFormat="1" ht="26.25" customHeight="1" x14ac:dyDescent="0.2">
      <c r="B6" s="442">
        <v>2</v>
      </c>
      <c r="C6" s="443" t="s">
        <v>923</v>
      </c>
      <c r="D6" s="444">
        <f>388991.6+2505+213500+3449.99</f>
        <v>608446.59</v>
      </c>
      <c r="E6" s="445"/>
    </row>
    <row r="7" spans="2:7" s="6" customFormat="1" ht="26.25" customHeight="1" x14ac:dyDescent="0.2">
      <c r="B7" s="446">
        <v>3</v>
      </c>
      <c r="C7" s="443" t="s">
        <v>91</v>
      </c>
      <c r="D7" s="447">
        <v>354162.39</v>
      </c>
      <c r="E7" s="445">
        <v>25408</v>
      </c>
      <c r="F7" s="531"/>
    </row>
    <row r="8" spans="2:7" s="6" customFormat="1" ht="26.25" customHeight="1" x14ac:dyDescent="0.2">
      <c r="B8" s="442">
        <v>4</v>
      </c>
      <c r="C8" s="443" t="s">
        <v>92</v>
      </c>
      <c r="D8" s="448">
        <v>399805.2</v>
      </c>
      <c r="E8" s="449"/>
      <c r="F8" s="531"/>
    </row>
    <row r="9" spans="2:7" s="6" customFormat="1" ht="26.25" customHeight="1" x14ac:dyDescent="0.2">
      <c r="B9" s="446">
        <v>5</v>
      </c>
      <c r="C9" s="443" t="s">
        <v>93</v>
      </c>
      <c r="D9" s="444">
        <v>388830.62</v>
      </c>
      <c r="E9" s="450"/>
    </row>
    <row r="10" spans="2:7" s="6" customFormat="1" ht="26.25" customHeight="1" x14ac:dyDescent="0.2">
      <c r="B10" s="442">
        <v>6</v>
      </c>
      <c r="C10" s="443" t="s">
        <v>94</v>
      </c>
      <c r="D10" s="451">
        <v>441768.49</v>
      </c>
      <c r="E10" s="452">
        <v>19978.580000000002</v>
      </c>
    </row>
    <row r="11" spans="2:7" s="6" customFormat="1" ht="26.25" customHeight="1" x14ac:dyDescent="0.2">
      <c r="B11" s="446">
        <v>7</v>
      </c>
      <c r="C11" s="443" t="s">
        <v>95</v>
      </c>
      <c r="D11" s="444">
        <v>168162.39</v>
      </c>
      <c r="E11" s="445">
        <v>16411.05</v>
      </c>
    </row>
    <row r="12" spans="2:7" ht="26.25" customHeight="1" x14ac:dyDescent="0.2">
      <c r="B12" s="442">
        <v>8</v>
      </c>
      <c r="C12" s="443" t="s">
        <v>96</v>
      </c>
      <c r="D12" s="444">
        <v>37684.82</v>
      </c>
      <c r="E12" s="445"/>
    </row>
    <row r="13" spans="2:7" s="6" customFormat="1" ht="26.25" customHeight="1" x14ac:dyDescent="0.2">
      <c r="B13" s="446">
        <v>9</v>
      </c>
      <c r="C13" s="443" t="s">
        <v>97</v>
      </c>
      <c r="D13" s="451">
        <f>31739.19+2497+1569</f>
        <v>35805.19</v>
      </c>
      <c r="E13" s="445"/>
    </row>
    <row r="14" spans="2:7" s="6" customFormat="1" ht="26.25" customHeight="1" x14ac:dyDescent="0.2">
      <c r="B14" s="442">
        <v>10</v>
      </c>
      <c r="C14" s="443" t="s">
        <v>98</v>
      </c>
      <c r="D14" s="453">
        <v>158163.82</v>
      </c>
      <c r="E14" s="445"/>
    </row>
    <row r="15" spans="2:7" s="6" customFormat="1" ht="26.25" customHeight="1" x14ac:dyDescent="0.2">
      <c r="B15" s="446">
        <v>11</v>
      </c>
      <c r="C15" s="443" t="s">
        <v>99</v>
      </c>
      <c r="D15" s="453">
        <v>327000.23</v>
      </c>
      <c r="E15" s="445">
        <v>300976.21999999997</v>
      </c>
    </row>
    <row r="16" spans="2:7" s="6" customFormat="1" ht="26.25" customHeight="1" x14ac:dyDescent="0.2">
      <c r="B16" s="442">
        <v>12</v>
      </c>
      <c r="C16" s="443" t="s">
        <v>100</v>
      </c>
      <c r="D16" s="453">
        <v>2027166.05</v>
      </c>
      <c r="E16" s="445"/>
    </row>
    <row r="17" spans="2:5" s="6" customFormat="1" ht="26.25" customHeight="1" thickBot="1" x14ac:dyDescent="0.25">
      <c r="B17" s="454">
        <v>13</v>
      </c>
      <c r="C17" s="455" t="s">
        <v>101</v>
      </c>
      <c r="D17" s="456">
        <v>131167.75</v>
      </c>
      <c r="E17" s="457"/>
    </row>
    <row r="18" spans="2:5" s="254" customFormat="1" ht="24" customHeight="1" thickBot="1" x14ac:dyDescent="0.25">
      <c r="B18" s="599" t="s">
        <v>911</v>
      </c>
      <c r="C18" s="600"/>
      <c r="D18" s="458">
        <f>SUM(D5:D17)</f>
        <v>6410980.21</v>
      </c>
      <c r="E18" s="459">
        <f>SUM(E5:E17)</f>
        <v>362773.85</v>
      </c>
    </row>
    <row r="19" spans="2:5" x14ac:dyDescent="0.2">
      <c r="C19" s="6"/>
      <c r="D19" s="433"/>
      <c r="E19" s="51"/>
    </row>
    <row r="20" spans="2:5" x14ac:dyDescent="0.2">
      <c r="C20" s="6"/>
      <c r="D20" s="433"/>
      <c r="E20" s="51"/>
    </row>
    <row r="21" spans="2:5" x14ac:dyDescent="0.2">
      <c r="C21" s="15" t="s">
        <v>924</v>
      </c>
      <c r="D21" s="433"/>
      <c r="E21" s="51"/>
    </row>
    <row r="22" spans="2:5" s="6" customFormat="1" x14ac:dyDescent="0.2">
      <c r="B22" s="532"/>
      <c r="C22" s="1" t="s">
        <v>922</v>
      </c>
      <c r="D22" s="2">
        <v>2005</v>
      </c>
      <c r="E22" s="533">
        <v>2505</v>
      </c>
    </row>
    <row r="23" spans="2:5" s="6" customFormat="1" x14ac:dyDescent="0.2">
      <c r="B23" s="532"/>
      <c r="C23" s="1" t="s">
        <v>245</v>
      </c>
      <c r="D23" s="2">
        <v>2005</v>
      </c>
      <c r="E23" s="533">
        <v>213500</v>
      </c>
    </row>
    <row r="24" spans="2:5" x14ac:dyDescent="0.2">
      <c r="C24" s="6"/>
      <c r="D24" s="433"/>
      <c r="E24" s="51"/>
    </row>
    <row r="25" spans="2:5" x14ac:dyDescent="0.2">
      <c r="C25" s="6"/>
      <c r="D25" s="433"/>
      <c r="E25" s="51"/>
    </row>
    <row r="26" spans="2:5" x14ac:dyDescent="0.2">
      <c r="C26" s="6"/>
      <c r="D26" s="433"/>
      <c r="E26" s="51"/>
    </row>
    <row r="27" spans="2:5" x14ac:dyDescent="0.2">
      <c r="C27" s="6"/>
      <c r="D27" s="433"/>
      <c r="E27" s="51"/>
    </row>
    <row r="28" spans="2:5" x14ac:dyDescent="0.2">
      <c r="C28" s="6"/>
      <c r="D28" s="433"/>
      <c r="E28" s="51"/>
    </row>
    <row r="29" spans="2:5" x14ac:dyDescent="0.2">
      <c r="C29" s="6"/>
      <c r="D29" s="433"/>
      <c r="E29" s="51"/>
    </row>
  </sheetData>
  <mergeCells count="1">
    <mergeCell ref="B18:C18"/>
  </mergeCells>
  <phoneticPr fontId="18" type="noConversion"/>
  <printOptions horizontalCentered="1"/>
  <pageMargins left="0.78740157480314965" right="0.78740157480314965" top="0.68" bottom="0.98425196850393704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B2:AB52"/>
  <sheetViews>
    <sheetView topLeftCell="A19" zoomScale="60" zoomScaleNormal="60" zoomScaleSheetLayoutView="80" workbookViewId="0">
      <selection activeCell="Q46" sqref="Q46"/>
    </sheetView>
  </sheetViews>
  <sheetFormatPr defaultRowHeight="12.75" x14ac:dyDescent="0.2"/>
  <cols>
    <col min="1" max="1" width="2" style="4" customWidth="1"/>
    <col min="2" max="2" width="4.5703125" style="4" customWidth="1"/>
    <col min="3" max="3" width="16.85546875" style="4" customWidth="1"/>
    <col min="4" max="4" width="20.140625" style="4" customWidth="1"/>
    <col min="5" max="5" width="21.85546875" style="7" customWidth="1"/>
    <col min="6" max="6" width="15.5703125" style="4" customWidth="1"/>
    <col min="7" max="7" width="13.5703125" style="4" customWidth="1"/>
    <col min="8" max="8" width="9.7109375" style="5" customWidth="1"/>
    <col min="9" max="9" width="12" style="31" customWidth="1"/>
    <col min="10" max="10" width="12" style="4" customWidth="1"/>
    <col min="11" max="11" width="13.140625" style="4" customWidth="1"/>
    <col min="12" max="12" width="11.5703125" style="5" customWidth="1"/>
    <col min="13" max="13" width="11.42578125" style="4" customWidth="1"/>
    <col min="14" max="14" width="10.85546875" style="5" customWidth="1"/>
    <col min="15" max="15" width="15.140625" style="4" customWidth="1"/>
    <col min="16" max="16" width="5.5703125" style="31" customWidth="1"/>
    <col min="17" max="17" width="11.42578125" style="4" customWidth="1"/>
    <col min="18" max="18" width="10.85546875" style="4" customWidth="1"/>
    <col min="19" max="19" width="11.42578125" style="4" customWidth="1"/>
    <col min="20" max="20" width="10.7109375" style="4" customWidth="1"/>
    <col min="21" max="21" width="14.7109375" style="4" customWidth="1"/>
    <col min="22" max="22" width="10.140625" style="4" customWidth="1"/>
    <col min="23" max="23" width="9.140625" style="4"/>
    <col min="24" max="27" width="15" style="4" customWidth="1"/>
    <col min="28" max="16384" width="9.140625" style="4"/>
  </cols>
  <sheetData>
    <row r="2" spans="2:28" ht="15.75" x14ac:dyDescent="0.2">
      <c r="B2" s="518" t="s">
        <v>786</v>
      </c>
      <c r="C2" s="116"/>
      <c r="D2" s="116"/>
      <c r="E2" s="117"/>
      <c r="F2" s="116"/>
      <c r="G2" s="116"/>
      <c r="H2" s="118"/>
      <c r="I2" s="119"/>
      <c r="J2" s="116"/>
      <c r="K2" s="116"/>
      <c r="L2" s="611"/>
      <c r="M2" s="611"/>
    </row>
    <row r="3" spans="2:28" ht="11.25" customHeight="1" thickBot="1" x14ac:dyDescent="0.25"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</row>
    <row r="4" spans="2:28" s="10" customFormat="1" ht="18" customHeight="1" x14ac:dyDescent="0.2">
      <c r="B4" s="608" t="s">
        <v>23</v>
      </c>
      <c r="C4" s="601" t="s">
        <v>24</v>
      </c>
      <c r="D4" s="601" t="s">
        <v>25</v>
      </c>
      <c r="E4" s="601" t="s">
        <v>26</v>
      </c>
      <c r="F4" s="601" t="s">
        <v>27</v>
      </c>
      <c r="G4" s="601" t="s">
        <v>11</v>
      </c>
      <c r="H4" s="559" t="s">
        <v>84</v>
      </c>
      <c r="I4" s="559"/>
      <c r="J4" s="601" t="s">
        <v>78</v>
      </c>
      <c r="K4" s="601" t="s">
        <v>28</v>
      </c>
      <c r="L4" s="601" t="s">
        <v>12</v>
      </c>
      <c r="M4" s="601" t="s">
        <v>13</v>
      </c>
      <c r="N4" s="601" t="s">
        <v>14</v>
      </c>
      <c r="O4" s="615" t="s">
        <v>15</v>
      </c>
      <c r="P4" s="605" t="s">
        <v>23</v>
      </c>
      <c r="Q4" s="559" t="s">
        <v>79</v>
      </c>
      <c r="R4" s="601" t="s">
        <v>80</v>
      </c>
      <c r="S4" s="559" t="s">
        <v>19</v>
      </c>
      <c r="T4" s="559" t="s">
        <v>16</v>
      </c>
      <c r="U4" s="559" t="s">
        <v>758</v>
      </c>
      <c r="V4" s="559" t="s">
        <v>34</v>
      </c>
      <c r="W4" s="559"/>
      <c r="X4" s="559" t="s">
        <v>81</v>
      </c>
      <c r="Y4" s="559"/>
      <c r="Z4" s="559" t="s">
        <v>82</v>
      </c>
      <c r="AA4" s="559"/>
      <c r="AB4" s="574" t="s">
        <v>83</v>
      </c>
    </row>
    <row r="5" spans="2:28" s="10" customFormat="1" ht="18" customHeight="1" x14ac:dyDescent="0.2">
      <c r="B5" s="609"/>
      <c r="C5" s="602"/>
      <c r="D5" s="602"/>
      <c r="E5" s="602"/>
      <c r="F5" s="602"/>
      <c r="G5" s="602"/>
      <c r="H5" s="568"/>
      <c r="I5" s="568"/>
      <c r="J5" s="602"/>
      <c r="K5" s="602"/>
      <c r="L5" s="602"/>
      <c r="M5" s="602"/>
      <c r="N5" s="602"/>
      <c r="O5" s="616"/>
      <c r="P5" s="606"/>
      <c r="Q5" s="568"/>
      <c r="R5" s="602"/>
      <c r="S5" s="568"/>
      <c r="T5" s="568"/>
      <c r="U5" s="568"/>
      <c r="V5" s="568"/>
      <c r="W5" s="568"/>
      <c r="X5" s="568"/>
      <c r="Y5" s="568"/>
      <c r="Z5" s="568"/>
      <c r="AA5" s="568"/>
      <c r="AB5" s="575"/>
    </row>
    <row r="6" spans="2:28" s="10" customFormat="1" ht="64.5" customHeight="1" thickBot="1" x14ac:dyDescent="0.25">
      <c r="B6" s="610"/>
      <c r="C6" s="603"/>
      <c r="D6" s="603"/>
      <c r="E6" s="603"/>
      <c r="F6" s="603"/>
      <c r="G6" s="603"/>
      <c r="H6" s="302" t="s">
        <v>17</v>
      </c>
      <c r="I6" s="302" t="s">
        <v>18</v>
      </c>
      <c r="J6" s="603"/>
      <c r="K6" s="603"/>
      <c r="L6" s="603"/>
      <c r="M6" s="603"/>
      <c r="N6" s="603"/>
      <c r="O6" s="617"/>
      <c r="P6" s="607"/>
      <c r="Q6" s="604"/>
      <c r="R6" s="603"/>
      <c r="S6" s="604"/>
      <c r="T6" s="604"/>
      <c r="U6" s="604"/>
      <c r="V6" s="302" t="s">
        <v>17</v>
      </c>
      <c r="W6" s="302" t="s">
        <v>18</v>
      </c>
      <c r="X6" s="302" t="s">
        <v>29</v>
      </c>
      <c r="Y6" s="302" t="s">
        <v>30</v>
      </c>
      <c r="Z6" s="302" t="s">
        <v>29</v>
      </c>
      <c r="AA6" s="302" t="s">
        <v>30</v>
      </c>
      <c r="AB6" s="618"/>
    </row>
    <row r="7" spans="2:28" ht="18.75" customHeight="1" x14ac:dyDescent="0.2">
      <c r="B7" s="613" t="s">
        <v>104</v>
      </c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545"/>
      <c r="Q7" s="546"/>
      <c r="R7" s="546"/>
      <c r="S7" s="546"/>
      <c r="T7" s="546"/>
      <c r="U7" s="546"/>
      <c r="V7" s="546"/>
      <c r="W7" s="546"/>
      <c r="X7" s="546"/>
      <c r="Y7" s="546"/>
      <c r="Z7" s="546"/>
      <c r="AA7" s="546"/>
      <c r="AB7" s="547"/>
    </row>
    <row r="8" spans="2:28" s="10" customFormat="1" ht="28.5" customHeight="1" x14ac:dyDescent="0.2">
      <c r="B8" s="296">
        <v>1</v>
      </c>
      <c r="C8" s="34" t="s">
        <v>194</v>
      </c>
      <c r="D8" s="2" t="s">
        <v>197</v>
      </c>
      <c r="E8" s="2" t="s">
        <v>198</v>
      </c>
      <c r="F8" s="2" t="s">
        <v>788</v>
      </c>
      <c r="G8" s="2" t="s">
        <v>195</v>
      </c>
      <c r="H8" s="59"/>
      <c r="I8" s="59"/>
      <c r="J8" s="2" t="s">
        <v>196</v>
      </c>
      <c r="K8" s="69">
        <v>1996</v>
      </c>
      <c r="L8" s="2" t="s">
        <v>199</v>
      </c>
      <c r="M8" s="2" t="s">
        <v>200</v>
      </c>
      <c r="N8" s="2">
        <v>52</v>
      </c>
      <c r="O8" s="2"/>
      <c r="P8" s="70">
        <v>1</v>
      </c>
      <c r="Q8" s="2"/>
      <c r="R8" s="2"/>
      <c r="S8" s="59"/>
      <c r="T8" s="59"/>
      <c r="U8" s="27"/>
      <c r="V8" s="3"/>
      <c r="W8" s="3"/>
      <c r="X8" s="3" t="s">
        <v>818</v>
      </c>
      <c r="Y8" s="3" t="s">
        <v>800</v>
      </c>
      <c r="Z8" s="3" t="s">
        <v>4</v>
      </c>
      <c r="AA8" s="3" t="s">
        <v>4</v>
      </c>
      <c r="AB8" s="510"/>
    </row>
    <row r="9" spans="2:28" s="10" customFormat="1" ht="28.5" customHeight="1" x14ac:dyDescent="0.2">
      <c r="B9" s="296">
        <v>2</v>
      </c>
      <c r="C9" s="34" t="s">
        <v>194</v>
      </c>
      <c r="D9" s="2" t="s">
        <v>201</v>
      </c>
      <c r="E9" s="2" t="s">
        <v>202</v>
      </c>
      <c r="F9" s="2" t="s">
        <v>926</v>
      </c>
      <c r="G9" s="2" t="s">
        <v>195</v>
      </c>
      <c r="H9" s="59"/>
      <c r="I9" s="59"/>
      <c r="J9" s="2" t="s">
        <v>196</v>
      </c>
      <c r="K9" s="69">
        <v>1997</v>
      </c>
      <c r="L9" s="2" t="s">
        <v>203</v>
      </c>
      <c r="M9" s="2" t="s">
        <v>204</v>
      </c>
      <c r="N9" s="2">
        <v>54</v>
      </c>
      <c r="O9" s="2"/>
      <c r="P9" s="70">
        <v>2</v>
      </c>
      <c r="Q9" s="2"/>
      <c r="R9" s="2"/>
      <c r="S9" s="59"/>
      <c r="T9" s="59"/>
      <c r="U9" s="27"/>
      <c r="V9" s="3"/>
      <c r="W9" s="3"/>
      <c r="X9" s="3" t="s">
        <v>890</v>
      </c>
      <c r="Y9" s="3" t="s">
        <v>898</v>
      </c>
      <c r="Z9" s="3" t="s">
        <v>4</v>
      </c>
      <c r="AA9" s="3" t="s">
        <v>4</v>
      </c>
      <c r="AB9" s="510"/>
    </row>
    <row r="10" spans="2:28" s="10" customFormat="1" ht="28.5" customHeight="1" x14ac:dyDescent="0.2">
      <c r="B10" s="296">
        <v>3</v>
      </c>
      <c r="C10" s="34" t="s">
        <v>194</v>
      </c>
      <c r="D10" s="2" t="s">
        <v>205</v>
      </c>
      <c r="E10" s="2" t="s">
        <v>206</v>
      </c>
      <c r="F10" s="2" t="s">
        <v>927</v>
      </c>
      <c r="G10" s="2" t="s">
        <v>195</v>
      </c>
      <c r="H10" s="59"/>
      <c r="I10" s="59"/>
      <c r="J10" s="2" t="s">
        <v>196</v>
      </c>
      <c r="K10" s="69">
        <v>1999</v>
      </c>
      <c r="L10" s="2" t="s">
        <v>207</v>
      </c>
      <c r="M10" s="2" t="s">
        <v>208</v>
      </c>
      <c r="N10" s="2">
        <v>52</v>
      </c>
      <c r="O10" s="2"/>
      <c r="P10" s="70">
        <v>3</v>
      </c>
      <c r="Q10" s="2"/>
      <c r="R10" s="2"/>
      <c r="S10" s="59"/>
      <c r="T10" s="59"/>
      <c r="U10" s="27"/>
      <c r="V10" s="3"/>
      <c r="W10" s="3"/>
      <c r="X10" s="3" t="s">
        <v>891</v>
      </c>
      <c r="Y10" s="3" t="s">
        <v>899</v>
      </c>
      <c r="Z10" s="3" t="s">
        <v>4</v>
      </c>
      <c r="AA10" s="3" t="s">
        <v>4</v>
      </c>
      <c r="AB10" s="510"/>
    </row>
    <row r="11" spans="2:28" s="10" customFormat="1" ht="28.5" customHeight="1" x14ac:dyDescent="0.2">
      <c r="B11" s="296">
        <v>4</v>
      </c>
      <c r="C11" s="34" t="s">
        <v>194</v>
      </c>
      <c r="D11" s="2" t="s">
        <v>209</v>
      </c>
      <c r="E11" s="2" t="s">
        <v>210</v>
      </c>
      <c r="F11" s="2" t="s">
        <v>928</v>
      </c>
      <c r="G11" s="2" t="s">
        <v>195</v>
      </c>
      <c r="H11" s="59"/>
      <c r="I11" s="59"/>
      <c r="J11" s="2" t="s">
        <v>211</v>
      </c>
      <c r="K11" s="69">
        <v>2002</v>
      </c>
      <c r="L11" s="2" t="s">
        <v>212</v>
      </c>
      <c r="M11" s="2" t="s">
        <v>213</v>
      </c>
      <c r="N11" s="2">
        <v>28</v>
      </c>
      <c r="O11" s="2"/>
      <c r="P11" s="70">
        <v>4</v>
      </c>
      <c r="Q11" s="2"/>
      <c r="R11" s="2"/>
      <c r="S11" s="59"/>
      <c r="T11" s="59"/>
      <c r="U11" s="27"/>
      <c r="V11" s="3"/>
      <c r="W11" s="3"/>
      <c r="X11" s="3" t="s">
        <v>892</v>
      </c>
      <c r="Y11" s="3" t="s">
        <v>900</v>
      </c>
      <c r="Z11" s="3" t="s">
        <v>4</v>
      </c>
      <c r="AA11" s="3" t="s">
        <v>4</v>
      </c>
      <c r="AB11" s="510"/>
    </row>
    <row r="12" spans="2:28" s="10" customFormat="1" ht="28.5" customHeight="1" x14ac:dyDescent="0.2">
      <c r="B12" s="296">
        <v>5</v>
      </c>
      <c r="C12" s="34" t="s">
        <v>194</v>
      </c>
      <c r="D12" s="2" t="s">
        <v>214</v>
      </c>
      <c r="E12" s="2" t="s">
        <v>215</v>
      </c>
      <c r="F12" s="2" t="s">
        <v>929</v>
      </c>
      <c r="G12" s="2" t="s">
        <v>195</v>
      </c>
      <c r="H12" s="59"/>
      <c r="I12" s="59"/>
      <c r="J12" s="2" t="s">
        <v>216</v>
      </c>
      <c r="K12" s="69">
        <v>2005</v>
      </c>
      <c r="L12" s="2" t="s">
        <v>217</v>
      </c>
      <c r="M12" s="2" t="s">
        <v>218</v>
      </c>
      <c r="N12" s="2">
        <v>55</v>
      </c>
      <c r="O12" s="2"/>
      <c r="P12" s="70">
        <v>5</v>
      </c>
      <c r="Q12" s="2"/>
      <c r="R12" s="2"/>
      <c r="S12" s="59"/>
      <c r="T12" s="59"/>
      <c r="U12" s="27"/>
      <c r="V12" s="3"/>
      <c r="W12" s="3"/>
      <c r="X12" s="3" t="s">
        <v>893</v>
      </c>
      <c r="Y12" s="3" t="s">
        <v>901</v>
      </c>
      <c r="Z12" s="3" t="s">
        <v>4</v>
      </c>
      <c r="AA12" s="3" t="s">
        <v>4</v>
      </c>
      <c r="AB12" s="510"/>
    </row>
    <row r="13" spans="2:28" s="10" customFormat="1" ht="28.5" customHeight="1" x14ac:dyDescent="0.2">
      <c r="B13" s="296">
        <v>6</v>
      </c>
      <c r="C13" s="34" t="s">
        <v>219</v>
      </c>
      <c r="D13" s="2" t="s">
        <v>220</v>
      </c>
      <c r="E13" s="2" t="s">
        <v>221</v>
      </c>
      <c r="F13" s="2" t="s">
        <v>930</v>
      </c>
      <c r="G13" s="2" t="s">
        <v>945</v>
      </c>
      <c r="H13" s="59"/>
      <c r="I13" s="59"/>
      <c r="J13" s="2">
        <v>2402</v>
      </c>
      <c r="K13" s="69">
        <v>2009</v>
      </c>
      <c r="L13" s="2"/>
      <c r="M13" s="2"/>
      <c r="N13" s="2">
        <v>6</v>
      </c>
      <c r="O13" s="2"/>
      <c r="P13" s="70">
        <v>6</v>
      </c>
      <c r="Q13" s="2"/>
      <c r="R13" s="59"/>
      <c r="S13" s="2">
        <v>2355</v>
      </c>
      <c r="T13" s="59"/>
      <c r="U13" s="27"/>
      <c r="V13" s="3"/>
      <c r="W13" s="3"/>
      <c r="X13" s="3" t="s">
        <v>894</v>
      </c>
      <c r="Y13" s="3" t="s">
        <v>902</v>
      </c>
      <c r="Z13" s="3" t="s">
        <v>4</v>
      </c>
      <c r="AA13" s="3" t="s">
        <v>4</v>
      </c>
      <c r="AB13" s="510"/>
    </row>
    <row r="14" spans="2:28" s="10" customFormat="1" ht="28.5" customHeight="1" x14ac:dyDescent="0.2">
      <c r="B14" s="296">
        <v>7</v>
      </c>
      <c r="C14" s="34" t="s">
        <v>222</v>
      </c>
      <c r="D14" s="2">
        <v>266</v>
      </c>
      <c r="E14" s="2">
        <v>4213508</v>
      </c>
      <c r="F14" s="2" t="s">
        <v>931</v>
      </c>
      <c r="G14" s="2" t="s">
        <v>945</v>
      </c>
      <c r="H14" s="59"/>
      <c r="I14" s="59"/>
      <c r="J14" s="2">
        <v>6842</v>
      </c>
      <c r="K14" s="69">
        <v>1984</v>
      </c>
      <c r="L14" s="2"/>
      <c r="M14" s="2"/>
      <c r="N14" s="2">
        <v>6</v>
      </c>
      <c r="O14" s="2"/>
      <c r="P14" s="70">
        <v>7</v>
      </c>
      <c r="Q14" s="2"/>
      <c r="R14" s="59"/>
      <c r="S14" s="2">
        <v>21664</v>
      </c>
      <c r="T14" s="59"/>
      <c r="U14" s="27"/>
      <c r="V14" s="3"/>
      <c r="W14" s="3"/>
      <c r="X14" s="3" t="s">
        <v>895</v>
      </c>
      <c r="Y14" s="3" t="s">
        <v>903</v>
      </c>
      <c r="Z14" s="3" t="s">
        <v>4</v>
      </c>
      <c r="AA14" s="3" t="s">
        <v>4</v>
      </c>
      <c r="AB14" s="510"/>
    </row>
    <row r="15" spans="2:28" s="10" customFormat="1" ht="28.5" customHeight="1" x14ac:dyDescent="0.2">
      <c r="B15" s="296">
        <v>8</v>
      </c>
      <c r="C15" s="34" t="s">
        <v>222</v>
      </c>
      <c r="D15" s="2">
        <v>470</v>
      </c>
      <c r="E15" s="2" t="s">
        <v>223</v>
      </c>
      <c r="F15" s="2" t="s">
        <v>932</v>
      </c>
      <c r="G15" s="2" t="s">
        <v>945</v>
      </c>
      <c r="H15" s="59"/>
      <c r="I15" s="59"/>
      <c r="J15" s="2">
        <v>4580</v>
      </c>
      <c r="K15" s="69">
        <v>2006</v>
      </c>
      <c r="L15" s="2"/>
      <c r="M15" s="2"/>
      <c r="N15" s="2">
        <v>6</v>
      </c>
      <c r="O15" s="2"/>
      <c r="P15" s="70">
        <v>8</v>
      </c>
      <c r="Q15" s="2"/>
      <c r="R15" s="59"/>
      <c r="S15" s="2">
        <v>6636</v>
      </c>
      <c r="T15" s="59"/>
      <c r="U15" s="27"/>
      <c r="V15" s="3"/>
      <c r="W15" s="3"/>
      <c r="X15" s="3" t="s">
        <v>896</v>
      </c>
      <c r="Y15" s="3" t="s">
        <v>904</v>
      </c>
      <c r="Z15" s="3" t="s">
        <v>4</v>
      </c>
      <c r="AA15" s="3" t="s">
        <v>4</v>
      </c>
      <c r="AB15" s="510"/>
    </row>
    <row r="16" spans="2:28" s="10" customFormat="1" ht="28.5" customHeight="1" x14ac:dyDescent="0.2">
      <c r="B16" s="296">
        <v>9</v>
      </c>
      <c r="C16" s="34" t="s">
        <v>222</v>
      </c>
      <c r="D16" s="2">
        <v>244</v>
      </c>
      <c r="E16" s="2" t="s">
        <v>224</v>
      </c>
      <c r="F16" s="2" t="s">
        <v>933</v>
      </c>
      <c r="G16" s="2" t="s">
        <v>945</v>
      </c>
      <c r="H16" s="59"/>
      <c r="I16" s="59"/>
      <c r="J16" s="2">
        <v>6830</v>
      </c>
      <c r="K16" s="69">
        <v>1983</v>
      </c>
      <c r="L16" s="2"/>
      <c r="M16" s="2"/>
      <c r="N16" s="2">
        <v>6</v>
      </c>
      <c r="O16" s="2"/>
      <c r="P16" s="70">
        <v>9</v>
      </c>
      <c r="Q16" s="2"/>
      <c r="R16" s="59"/>
      <c r="S16" s="2">
        <v>25903</v>
      </c>
      <c r="T16" s="59"/>
      <c r="U16" s="27"/>
      <c r="V16" s="3"/>
      <c r="W16" s="3"/>
      <c r="X16" s="3" t="s">
        <v>818</v>
      </c>
      <c r="Y16" s="3" t="s">
        <v>800</v>
      </c>
      <c r="Z16" s="3" t="s">
        <v>4</v>
      </c>
      <c r="AA16" s="3" t="s">
        <v>4</v>
      </c>
      <c r="AB16" s="510"/>
    </row>
    <row r="17" spans="2:28" s="10" customFormat="1" ht="28.5" customHeight="1" x14ac:dyDescent="0.2">
      <c r="B17" s="296">
        <v>10</v>
      </c>
      <c r="C17" s="34" t="s">
        <v>225</v>
      </c>
      <c r="D17" s="2">
        <v>315</v>
      </c>
      <c r="E17" s="2">
        <v>14797</v>
      </c>
      <c r="F17" s="2" t="s">
        <v>934</v>
      </c>
      <c r="G17" s="2" t="s">
        <v>945</v>
      </c>
      <c r="H17" s="59"/>
      <c r="I17" s="59"/>
      <c r="J17" s="2">
        <v>11100</v>
      </c>
      <c r="K17" s="69">
        <v>1987</v>
      </c>
      <c r="L17" s="2"/>
      <c r="M17" s="2"/>
      <c r="N17" s="2">
        <v>6</v>
      </c>
      <c r="O17" s="2"/>
      <c r="P17" s="70">
        <v>10</v>
      </c>
      <c r="Q17" s="2"/>
      <c r="R17" s="59"/>
      <c r="S17" s="2">
        <v>37442</v>
      </c>
      <c r="T17" s="59"/>
      <c r="U17" s="27"/>
      <c r="V17" s="3"/>
      <c r="W17" s="3"/>
      <c r="X17" s="3" t="s">
        <v>818</v>
      </c>
      <c r="Y17" s="3" t="s">
        <v>800</v>
      </c>
      <c r="Z17" s="3" t="s">
        <v>4</v>
      </c>
      <c r="AA17" s="3" t="s">
        <v>4</v>
      </c>
      <c r="AB17" s="510"/>
    </row>
    <row r="18" spans="2:28" s="10" customFormat="1" ht="28.5" customHeight="1" x14ac:dyDescent="0.2">
      <c r="B18" s="296">
        <v>11</v>
      </c>
      <c r="C18" s="34" t="s">
        <v>219</v>
      </c>
      <c r="D18" s="2"/>
      <c r="E18" s="2" t="s">
        <v>226</v>
      </c>
      <c r="F18" s="2" t="s">
        <v>227</v>
      </c>
      <c r="G18" s="2" t="s">
        <v>945</v>
      </c>
      <c r="H18" s="59"/>
      <c r="I18" s="59"/>
      <c r="J18" s="2">
        <v>2402</v>
      </c>
      <c r="K18" s="69">
        <v>2010</v>
      </c>
      <c r="L18" s="2"/>
      <c r="M18" s="2"/>
      <c r="N18" s="2"/>
      <c r="O18" s="2"/>
      <c r="P18" s="70">
        <v>11</v>
      </c>
      <c r="Q18" s="2"/>
      <c r="R18" s="59"/>
      <c r="S18" s="2"/>
      <c r="T18" s="59"/>
      <c r="U18" s="27"/>
      <c r="V18" s="3"/>
      <c r="W18" s="3"/>
      <c r="X18" s="3" t="s">
        <v>897</v>
      </c>
      <c r="Y18" s="3" t="s">
        <v>905</v>
      </c>
      <c r="Z18" s="3" t="s">
        <v>4</v>
      </c>
      <c r="AA18" s="3" t="s">
        <v>4</v>
      </c>
      <c r="AB18" s="510"/>
    </row>
    <row r="19" spans="2:28" s="543" customFormat="1" ht="28.5" customHeight="1" x14ac:dyDescent="0.2">
      <c r="B19" s="296">
        <v>12</v>
      </c>
      <c r="C19" s="34" t="s">
        <v>194</v>
      </c>
      <c r="D19" s="2" t="s">
        <v>935</v>
      </c>
      <c r="E19" s="386" t="s">
        <v>942</v>
      </c>
      <c r="F19" s="2" t="s">
        <v>755</v>
      </c>
      <c r="G19" s="2" t="s">
        <v>946</v>
      </c>
      <c r="H19" s="16"/>
      <c r="I19" s="16"/>
      <c r="J19" s="2">
        <v>6900</v>
      </c>
      <c r="K19" s="69">
        <v>2002</v>
      </c>
      <c r="L19" s="2"/>
      <c r="M19" s="2"/>
      <c r="N19" s="2">
        <v>44</v>
      </c>
      <c r="O19" s="2"/>
      <c r="P19" s="70">
        <v>12</v>
      </c>
      <c r="Q19" s="2"/>
      <c r="R19" s="16"/>
      <c r="S19" s="2"/>
      <c r="T19" s="16"/>
      <c r="U19" s="27"/>
      <c r="V19" s="3"/>
      <c r="W19" s="3"/>
      <c r="X19" s="3" t="s">
        <v>756</v>
      </c>
      <c r="Y19" s="3" t="s">
        <v>757</v>
      </c>
      <c r="Z19" s="3" t="s">
        <v>4</v>
      </c>
      <c r="AA19" s="3" t="s">
        <v>4</v>
      </c>
      <c r="AB19" s="359"/>
    </row>
    <row r="20" spans="2:28" s="10" customFormat="1" ht="28.5" customHeight="1" x14ac:dyDescent="0.2">
      <c r="B20" s="296">
        <v>13</v>
      </c>
      <c r="C20" s="34" t="s">
        <v>624</v>
      </c>
      <c r="D20" s="2" t="s">
        <v>938</v>
      </c>
      <c r="E20" s="2" t="s">
        <v>939</v>
      </c>
      <c r="F20" s="2" t="s">
        <v>916</v>
      </c>
      <c r="G20" s="2" t="s">
        <v>624</v>
      </c>
      <c r="H20" s="59"/>
      <c r="I20" s="59"/>
      <c r="J20" s="2"/>
      <c r="K20" s="69">
        <v>2012</v>
      </c>
      <c r="L20" s="2"/>
      <c r="M20" s="2"/>
      <c r="N20" s="2" t="s">
        <v>503</v>
      </c>
      <c r="O20" s="2"/>
      <c r="P20" s="70">
        <v>13</v>
      </c>
      <c r="Q20" s="2">
        <v>12000</v>
      </c>
      <c r="R20" s="59"/>
      <c r="S20" s="2"/>
      <c r="T20" s="59"/>
      <c r="U20" s="27"/>
      <c r="V20" s="3"/>
      <c r="W20" s="3"/>
      <c r="X20" s="3" t="s">
        <v>936</v>
      </c>
      <c r="Y20" s="3" t="s">
        <v>937</v>
      </c>
      <c r="Z20" s="3" t="s">
        <v>4</v>
      </c>
      <c r="AA20" s="3" t="s">
        <v>4</v>
      </c>
      <c r="AB20" s="510"/>
    </row>
    <row r="21" spans="2:28" s="10" customFormat="1" ht="28.5" customHeight="1" x14ac:dyDescent="0.2">
      <c r="B21" s="296">
        <v>14</v>
      </c>
      <c r="C21" s="34" t="s">
        <v>332</v>
      </c>
      <c r="D21" s="2" t="s">
        <v>940</v>
      </c>
      <c r="E21" s="2" t="s">
        <v>941</v>
      </c>
      <c r="F21" s="2" t="s">
        <v>755</v>
      </c>
      <c r="G21" s="2" t="s">
        <v>332</v>
      </c>
      <c r="H21" s="59"/>
      <c r="I21" s="59"/>
      <c r="J21" s="2">
        <v>4400</v>
      </c>
      <c r="K21" s="69">
        <v>2012</v>
      </c>
      <c r="L21" s="2"/>
      <c r="M21" s="2"/>
      <c r="N21" s="2">
        <v>2</v>
      </c>
      <c r="O21" s="2"/>
      <c r="P21" s="70">
        <v>14</v>
      </c>
      <c r="Q21" s="2">
        <v>6500</v>
      </c>
      <c r="R21" s="59"/>
      <c r="S21" s="2"/>
      <c r="T21" s="59"/>
      <c r="U21" s="27"/>
      <c r="V21" s="3"/>
      <c r="W21" s="3"/>
      <c r="X21" s="3" t="s">
        <v>936</v>
      </c>
      <c r="Y21" s="3" t="s">
        <v>937</v>
      </c>
      <c r="Z21" s="3" t="s">
        <v>4</v>
      </c>
      <c r="AA21" s="3" t="s">
        <v>4</v>
      </c>
      <c r="AB21" s="510"/>
    </row>
    <row r="22" spans="2:28" ht="18.75" customHeight="1" x14ac:dyDescent="0.2">
      <c r="B22" s="554" t="s">
        <v>232</v>
      </c>
      <c r="C22" s="553"/>
      <c r="D22" s="553"/>
      <c r="E22" s="553"/>
      <c r="F22" s="553"/>
      <c r="G22" s="553"/>
      <c r="H22" s="553"/>
      <c r="I22" s="553"/>
      <c r="J22" s="553"/>
      <c r="K22" s="553"/>
      <c r="L22" s="553"/>
      <c r="M22" s="553"/>
      <c r="N22" s="553"/>
      <c r="O22" s="553"/>
      <c r="P22" s="509"/>
      <c r="Q22" s="375"/>
      <c r="R22" s="375"/>
      <c r="S22" s="375"/>
      <c r="T22" s="375"/>
      <c r="U22" s="375"/>
      <c r="V22" s="375"/>
      <c r="W22" s="375"/>
      <c r="X22" s="375"/>
      <c r="Y22" s="375"/>
      <c r="Z22" s="375"/>
      <c r="AA22" s="375"/>
      <c r="AB22" s="382"/>
    </row>
    <row r="23" spans="2:28" s="10" customFormat="1" ht="24.75" customHeight="1" x14ac:dyDescent="0.2">
      <c r="B23" s="296">
        <v>1</v>
      </c>
      <c r="C23" s="2" t="s">
        <v>268</v>
      </c>
      <c r="D23" s="2" t="s">
        <v>269</v>
      </c>
      <c r="E23" s="2" t="s">
        <v>270</v>
      </c>
      <c r="F23" s="2" t="s">
        <v>271</v>
      </c>
      <c r="G23" s="2" t="s">
        <v>272</v>
      </c>
      <c r="H23" s="59"/>
      <c r="I23" s="59"/>
      <c r="J23" s="2">
        <v>2300</v>
      </c>
      <c r="K23" s="69">
        <v>1994</v>
      </c>
      <c r="L23" s="2"/>
      <c r="M23" s="59"/>
      <c r="N23" s="2">
        <v>7</v>
      </c>
      <c r="O23" s="2">
        <v>2810</v>
      </c>
      <c r="P23" s="70">
        <v>1</v>
      </c>
      <c r="Q23" s="2"/>
      <c r="R23" s="2"/>
      <c r="S23" s="544">
        <v>245430</v>
      </c>
      <c r="T23" s="59"/>
      <c r="U23" s="32">
        <v>8000</v>
      </c>
      <c r="V23" s="2"/>
      <c r="W23" s="2"/>
      <c r="X23" s="3" t="s">
        <v>830</v>
      </c>
      <c r="Y23" s="3" t="s">
        <v>831</v>
      </c>
      <c r="Z23" s="3" t="s">
        <v>830</v>
      </c>
      <c r="AA23" s="3" t="s">
        <v>831</v>
      </c>
      <c r="AB23" s="510"/>
    </row>
    <row r="24" spans="2:28" s="10" customFormat="1" ht="24.75" customHeight="1" x14ac:dyDescent="0.2">
      <c r="B24" s="296">
        <v>2</v>
      </c>
      <c r="C24" s="75" t="s">
        <v>273</v>
      </c>
      <c r="D24" s="75" t="s">
        <v>274</v>
      </c>
      <c r="E24" s="75" t="s">
        <v>275</v>
      </c>
      <c r="F24" s="75" t="s">
        <v>276</v>
      </c>
      <c r="G24" s="75" t="s">
        <v>272</v>
      </c>
      <c r="H24" s="59"/>
      <c r="I24" s="59"/>
      <c r="J24" s="75">
        <v>1560</v>
      </c>
      <c r="K24" s="76">
        <v>2009</v>
      </c>
      <c r="L24" s="75" t="s">
        <v>277</v>
      </c>
      <c r="M24" s="59"/>
      <c r="N24" s="75">
        <v>5</v>
      </c>
      <c r="O24" s="75">
        <v>2070</v>
      </c>
      <c r="P24" s="77">
        <v>2</v>
      </c>
      <c r="Q24" s="75"/>
      <c r="R24" s="75"/>
      <c r="S24" s="544">
        <v>67557</v>
      </c>
      <c r="T24" s="59"/>
      <c r="U24" s="78">
        <v>29700</v>
      </c>
      <c r="V24" s="2"/>
      <c r="W24" s="2"/>
      <c r="X24" s="79" t="s">
        <v>832</v>
      </c>
      <c r="Y24" s="79" t="s">
        <v>833</v>
      </c>
      <c r="Z24" s="79" t="s">
        <v>832</v>
      </c>
      <c r="AA24" s="79" t="s">
        <v>833</v>
      </c>
      <c r="AB24" s="510"/>
    </row>
    <row r="25" spans="2:28" s="10" customFormat="1" ht="24.75" customHeight="1" x14ac:dyDescent="0.2">
      <c r="B25" s="296">
        <v>3</v>
      </c>
      <c r="C25" s="75" t="s">
        <v>273</v>
      </c>
      <c r="D25" s="75" t="s">
        <v>274</v>
      </c>
      <c r="E25" s="75" t="s">
        <v>278</v>
      </c>
      <c r="F25" s="75" t="s">
        <v>279</v>
      </c>
      <c r="G25" s="75" t="s">
        <v>272</v>
      </c>
      <c r="H25" s="59"/>
      <c r="I25" s="59"/>
      <c r="J25" s="75">
        <v>1560</v>
      </c>
      <c r="K25" s="76">
        <v>2009</v>
      </c>
      <c r="L25" s="75" t="s">
        <v>277</v>
      </c>
      <c r="M25" s="59"/>
      <c r="N25" s="75">
        <v>5</v>
      </c>
      <c r="O25" s="75">
        <v>2070</v>
      </c>
      <c r="P25" s="70">
        <v>3</v>
      </c>
      <c r="Q25" s="75"/>
      <c r="R25" s="75"/>
      <c r="S25" s="544">
        <v>65706</v>
      </c>
      <c r="T25" s="59"/>
      <c r="U25" s="78">
        <v>31500</v>
      </c>
      <c r="V25" s="2"/>
      <c r="W25" s="2"/>
      <c r="X25" s="79" t="s">
        <v>832</v>
      </c>
      <c r="Y25" s="79" t="s">
        <v>833</v>
      </c>
      <c r="Z25" s="79" t="s">
        <v>832</v>
      </c>
      <c r="AA25" s="79" t="s">
        <v>833</v>
      </c>
      <c r="AB25" s="510"/>
    </row>
    <row r="26" spans="2:28" ht="18.75" customHeight="1" x14ac:dyDescent="0.2">
      <c r="B26" s="554" t="s">
        <v>282</v>
      </c>
      <c r="C26" s="553"/>
      <c r="D26" s="553"/>
      <c r="E26" s="553"/>
      <c r="F26" s="553"/>
      <c r="G26" s="553"/>
      <c r="H26" s="553"/>
      <c r="I26" s="553"/>
      <c r="J26" s="553"/>
      <c r="K26" s="553"/>
      <c r="L26" s="553"/>
      <c r="M26" s="553"/>
      <c r="N26" s="553"/>
      <c r="O26" s="553"/>
      <c r="P26" s="509"/>
      <c r="Q26" s="375"/>
      <c r="R26" s="375"/>
      <c r="S26" s="375"/>
      <c r="T26" s="375"/>
      <c r="U26" s="375"/>
      <c r="V26" s="375"/>
      <c r="W26" s="375"/>
      <c r="X26" s="375"/>
      <c r="Y26" s="375"/>
      <c r="Z26" s="375"/>
      <c r="AA26" s="375"/>
      <c r="AB26" s="382"/>
    </row>
    <row r="27" spans="2:28" s="10" customFormat="1" ht="27.75" customHeight="1" x14ac:dyDescent="0.2">
      <c r="B27" s="296">
        <v>1</v>
      </c>
      <c r="C27" s="2" t="s">
        <v>330</v>
      </c>
      <c r="D27" s="2">
        <v>6245</v>
      </c>
      <c r="E27" s="2">
        <v>12068</v>
      </c>
      <c r="F27" s="2" t="s">
        <v>331</v>
      </c>
      <c r="G27" s="2" t="s">
        <v>332</v>
      </c>
      <c r="H27" s="2"/>
      <c r="I27" s="59"/>
      <c r="J27" s="59"/>
      <c r="K27" s="69">
        <v>1987</v>
      </c>
      <c r="L27" s="2" t="s">
        <v>333</v>
      </c>
      <c r="M27" s="2" t="s">
        <v>334</v>
      </c>
      <c r="N27" s="2">
        <v>1</v>
      </c>
      <c r="O27" s="2"/>
      <c r="P27" s="2">
        <v>1</v>
      </c>
      <c r="Q27" s="2"/>
      <c r="R27" s="2" t="s">
        <v>141</v>
      </c>
      <c r="S27" s="2"/>
      <c r="T27" s="2"/>
      <c r="U27" s="2"/>
      <c r="V27" s="2"/>
      <c r="W27" s="2"/>
      <c r="X27" s="27" t="s">
        <v>834</v>
      </c>
      <c r="Y27" s="27" t="s">
        <v>835</v>
      </c>
      <c r="Z27" s="88"/>
      <c r="AA27" s="88"/>
      <c r="AB27" s="510"/>
    </row>
    <row r="28" spans="2:28" ht="18.75" customHeight="1" x14ac:dyDescent="0.2">
      <c r="B28" s="554" t="s">
        <v>339</v>
      </c>
      <c r="C28" s="553"/>
      <c r="D28" s="553"/>
      <c r="E28" s="553"/>
      <c r="F28" s="553"/>
      <c r="G28" s="553"/>
      <c r="H28" s="553"/>
      <c r="I28" s="553"/>
      <c r="J28" s="553"/>
      <c r="K28" s="553"/>
      <c r="L28" s="553"/>
      <c r="M28" s="553"/>
      <c r="N28" s="553"/>
      <c r="O28" s="553"/>
      <c r="P28" s="509"/>
      <c r="Q28" s="375"/>
      <c r="R28" s="375"/>
      <c r="S28" s="375"/>
      <c r="T28" s="375"/>
      <c r="U28" s="375"/>
      <c r="V28" s="375"/>
      <c r="W28" s="375"/>
      <c r="X28" s="375"/>
      <c r="Y28" s="375"/>
      <c r="Z28" s="375"/>
      <c r="AA28" s="375"/>
      <c r="AB28" s="382"/>
    </row>
    <row r="29" spans="2:28" s="10" customFormat="1" ht="27.75" customHeight="1" x14ac:dyDescent="0.2">
      <c r="B29" s="296">
        <v>1</v>
      </c>
      <c r="C29" s="2" t="s">
        <v>330</v>
      </c>
      <c r="D29" s="2">
        <v>5245</v>
      </c>
      <c r="E29" s="2">
        <v>5542599</v>
      </c>
      <c r="F29" s="2" t="s">
        <v>385</v>
      </c>
      <c r="G29" s="2" t="s">
        <v>332</v>
      </c>
      <c r="H29" s="59"/>
      <c r="I29" s="59"/>
      <c r="J29" s="2">
        <v>2677</v>
      </c>
      <c r="K29" s="69">
        <v>1991</v>
      </c>
      <c r="L29" s="2"/>
      <c r="M29" s="2"/>
      <c r="N29" s="2">
        <v>1</v>
      </c>
      <c r="O29" s="2"/>
      <c r="P29" s="2">
        <v>1</v>
      </c>
      <c r="Q29" s="2"/>
      <c r="R29" s="2" t="s">
        <v>141</v>
      </c>
      <c r="S29" s="2"/>
      <c r="T29" s="2" t="s">
        <v>386</v>
      </c>
      <c r="U29" s="2"/>
      <c r="V29" s="2"/>
      <c r="W29" s="2"/>
      <c r="X29" s="27" t="s">
        <v>836</v>
      </c>
      <c r="Y29" s="27" t="s">
        <v>837</v>
      </c>
      <c r="Z29" s="3"/>
      <c r="AA29" s="3"/>
      <c r="AB29" s="510"/>
    </row>
    <row r="30" spans="2:28" ht="18.75" customHeight="1" x14ac:dyDescent="0.2">
      <c r="B30" s="554" t="s">
        <v>390</v>
      </c>
      <c r="C30" s="553"/>
      <c r="D30" s="553"/>
      <c r="E30" s="553"/>
      <c r="F30" s="553"/>
      <c r="G30" s="553"/>
      <c r="H30" s="553"/>
      <c r="I30" s="553"/>
      <c r="J30" s="553"/>
      <c r="K30" s="553"/>
      <c r="L30" s="553"/>
      <c r="M30" s="553"/>
      <c r="N30" s="553"/>
      <c r="O30" s="553"/>
      <c r="P30" s="509"/>
      <c r="Q30" s="375"/>
      <c r="R30" s="375"/>
      <c r="S30" s="375"/>
      <c r="T30" s="375"/>
      <c r="U30" s="375"/>
      <c r="V30" s="375"/>
      <c r="W30" s="375"/>
      <c r="X30" s="375"/>
      <c r="Y30" s="375"/>
      <c r="Z30" s="375"/>
      <c r="AA30" s="375"/>
      <c r="AB30" s="382"/>
    </row>
    <row r="31" spans="2:28" s="10" customFormat="1" ht="27" customHeight="1" x14ac:dyDescent="0.2">
      <c r="B31" s="296">
        <v>1</v>
      </c>
      <c r="C31" s="2" t="s">
        <v>330</v>
      </c>
      <c r="D31" s="2">
        <v>5011</v>
      </c>
      <c r="E31" s="2">
        <v>19202</v>
      </c>
      <c r="F31" s="2" t="s">
        <v>413</v>
      </c>
      <c r="G31" s="2" t="s">
        <v>414</v>
      </c>
      <c r="H31" s="59"/>
      <c r="I31" s="59"/>
      <c r="J31" s="2">
        <v>2696</v>
      </c>
      <c r="K31" s="69">
        <v>1984</v>
      </c>
      <c r="L31" s="2" t="s">
        <v>415</v>
      </c>
      <c r="M31" s="2" t="s">
        <v>917</v>
      </c>
      <c r="N31" s="2">
        <v>1</v>
      </c>
      <c r="O31" s="2" t="s">
        <v>143</v>
      </c>
      <c r="P31" s="2">
        <v>1</v>
      </c>
      <c r="Q31" s="2">
        <v>4410</v>
      </c>
      <c r="R31" s="2" t="s">
        <v>141</v>
      </c>
      <c r="S31" s="2">
        <v>9709</v>
      </c>
      <c r="T31" s="2"/>
      <c r="U31" s="2"/>
      <c r="V31" s="2"/>
      <c r="W31" s="2"/>
      <c r="X31" s="27" t="s">
        <v>838</v>
      </c>
      <c r="Y31" s="27" t="s">
        <v>839</v>
      </c>
      <c r="Z31" s="59"/>
      <c r="AA31" s="59"/>
      <c r="AB31" s="510"/>
    </row>
    <row r="32" spans="2:28" ht="18.75" customHeight="1" x14ac:dyDescent="0.2">
      <c r="B32" s="554" t="s">
        <v>613</v>
      </c>
      <c r="C32" s="553"/>
      <c r="D32" s="553"/>
      <c r="E32" s="553"/>
      <c r="F32" s="553"/>
      <c r="G32" s="553"/>
      <c r="H32" s="553"/>
      <c r="I32" s="553"/>
      <c r="J32" s="553"/>
      <c r="K32" s="553"/>
      <c r="L32" s="553"/>
      <c r="M32" s="553"/>
      <c r="N32" s="553"/>
      <c r="O32" s="553"/>
      <c r="P32" s="509"/>
      <c r="Q32" s="375"/>
      <c r="R32" s="375"/>
      <c r="S32" s="375"/>
      <c r="T32" s="375"/>
      <c r="U32" s="375"/>
      <c r="V32" s="375"/>
      <c r="W32" s="375"/>
      <c r="X32" s="375"/>
      <c r="Y32" s="375"/>
      <c r="Z32" s="375"/>
      <c r="AA32" s="375"/>
      <c r="AB32" s="382"/>
    </row>
    <row r="33" spans="2:28" s="10" customFormat="1" ht="30" customHeight="1" x14ac:dyDescent="0.2">
      <c r="B33" s="296">
        <v>1</v>
      </c>
      <c r="C33" s="55" t="s">
        <v>614</v>
      </c>
      <c r="D33" s="55" t="s">
        <v>615</v>
      </c>
      <c r="E33" s="55" t="s">
        <v>616</v>
      </c>
      <c r="F33" s="2" t="s">
        <v>617</v>
      </c>
      <c r="G33" s="72" t="s">
        <v>195</v>
      </c>
      <c r="H33" s="100"/>
      <c r="I33" s="100"/>
      <c r="J33" s="55">
        <v>1950</v>
      </c>
      <c r="K33" s="96">
        <v>2000</v>
      </c>
      <c r="L33" s="55"/>
      <c r="M33" s="55"/>
      <c r="N33" s="55">
        <v>6</v>
      </c>
      <c r="O33" s="386">
        <v>1633</v>
      </c>
      <c r="P33" s="55">
        <v>1</v>
      </c>
      <c r="Q33" s="548"/>
      <c r="R33" s="55"/>
      <c r="S33" s="386">
        <v>238950</v>
      </c>
      <c r="T33" s="55"/>
      <c r="U33" s="101">
        <v>7100</v>
      </c>
      <c r="V33" s="55"/>
      <c r="W33" s="55"/>
      <c r="X33" s="102" t="s">
        <v>789</v>
      </c>
      <c r="Y33" s="102" t="s">
        <v>790</v>
      </c>
      <c r="Z33" s="102" t="s">
        <v>789</v>
      </c>
      <c r="AA33" s="102" t="s">
        <v>790</v>
      </c>
      <c r="AB33" s="510"/>
    </row>
    <row r="34" spans="2:28" s="10" customFormat="1" ht="30" customHeight="1" x14ac:dyDescent="0.2">
      <c r="B34" s="296">
        <v>2</v>
      </c>
      <c r="C34" s="55" t="s">
        <v>618</v>
      </c>
      <c r="D34" s="55"/>
      <c r="E34" s="55" t="s">
        <v>619</v>
      </c>
      <c r="F34" s="55"/>
      <c r="G34" s="55" t="s">
        <v>620</v>
      </c>
      <c r="H34" s="100"/>
      <c r="I34" s="100"/>
      <c r="J34" s="55"/>
      <c r="K34" s="96">
        <v>1988</v>
      </c>
      <c r="L34" s="55"/>
      <c r="M34" s="55"/>
      <c r="N34" s="55">
        <v>1</v>
      </c>
      <c r="O34" s="2" t="s">
        <v>948</v>
      </c>
      <c r="P34" s="55">
        <v>2</v>
      </c>
      <c r="Q34" s="55"/>
      <c r="R34" s="55"/>
      <c r="S34" s="55"/>
      <c r="T34" s="55"/>
      <c r="U34" s="101"/>
      <c r="V34" s="55"/>
      <c r="W34" s="55"/>
      <c r="X34" s="102" t="s">
        <v>791</v>
      </c>
      <c r="Y34" s="102" t="s">
        <v>792</v>
      </c>
      <c r="Z34" s="102"/>
      <c r="AA34" s="102"/>
      <c r="AB34" s="510"/>
    </row>
    <row r="35" spans="2:28" s="10" customFormat="1" ht="30" customHeight="1" x14ac:dyDescent="0.2">
      <c r="B35" s="296">
        <v>3</v>
      </c>
      <c r="C35" s="55" t="s">
        <v>621</v>
      </c>
      <c r="D35" s="55" t="s">
        <v>622</v>
      </c>
      <c r="E35" s="55">
        <v>14038757</v>
      </c>
      <c r="F35" s="55" t="s">
        <v>623</v>
      </c>
      <c r="G35" s="55" t="s">
        <v>624</v>
      </c>
      <c r="H35" s="100"/>
      <c r="I35" s="100"/>
      <c r="J35" s="55">
        <v>3000</v>
      </c>
      <c r="K35" s="96">
        <v>1982</v>
      </c>
      <c r="L35" s="55"/>
      <c r="M35" s="55"/>
      <c r="N35" s="2" t="s">
        <v>503</v>
      </c>
      <c r="O35" s="2"/>
      <c r="P35" s="55">
        <v>3</v>
      </c>
      <c r="Q35" s="55"/>
      <c r="R35" s="55"/>
      <c r="S35" s="55"/>
      <c r="T35" s="55"/>
      <c r="U35" s="101"/>
      <c r="V35" s="55"/>
      <c r="W35" s="55"/>
      <c r="X35" s="102" t="s">
        <v>793</v>
      </c>
      <c r="Y35" s="102" t="s">
        <v>794</v>
      </c>
      <c r="Z35" s="102"/>
      <c r="AA35" s="102"/>
      <c r="AB35" s="510"/>
    </row>
    <row r="36" spans="2:28" s="10" customFormat="1" ht="30" customHeight="1" x14ac:dyDescent="0.2">
      <c r="B36" s="296">
        <v>4</v>
      </c>
      <c r="C36" s="55" t="s">
        <v>625</v>
      </c>
      <c r="D36" s="55" t="s">
        <v>622</v>
      </c>
      <c r="E36" s="55">
        <v>101477</v>
      </c>
      <c r="F36" s="55" t="s">
        <v>626</v>
      </c>
      <c r="G36" s="55" t="s">
        <v>624</v>
      </c>
      <c r="H36" s="100"/>
      <c r="I36" s="100"/>
      <c r="J36" s="55"/>
      <c r="K36" s="96">
        <v>1982</v>
      </c>
      <c r="L36" s="55"/>
      <c r="M36" s="55"/>
      <c r="N36" s="2" t="s">
        <v>503</v>
      </c>
      <c r="O36" s="55"/>
      <c r="P36" s="55">
        <v>4</v>
      </c>
      <c r="Q36" s="55"/>
      <c r="R36" s="55"/>
      <c r="S36" s="55"/>
      <c r="T36" s="55"/>
      <c r="U36" s="101"/>
      <c r="V36" s="55"/>
      <c r="W36" s="55"/>
      <c r="X36" s="102" t="s">
        <v>795</v>
      </c>
      <c r="Y36" s="102" t="s">
        <v>796</v>
      </c>
      <c r="Z36" s="102"/>
      <c r="AA36" s="102"/>
      <c r="AB36" s="510"/>
    </row>
    <row r="37" spans="2:28" s="10" customFormat="1" ht="30" customHeight="1" x14ac:dyDescent="0.2">
      <c r="B37" s="296">
        <v>5</v>
      </c>
      <c r="C37" s="55" t="s">
        <v>627</v>
      </c>
      <c r="D37" s="55" t="s">
        <v>628</v>
      </c>
      <c r="E37" s="103" t="s">
        <v>629</v>
      </c>
      <c r="F37" s="103" t="s">
        <v>630</v>
      </c>
      <c r="G37" s="55" t="s">
        <v>624</v>
      </c>
      <c r="H37" s="100"/>
      <c r="I37" s="100"/>
      <c r="J37" s="55">
        <v>3500</v>
      </c>
      <c r="K37" s="96">
        <v>2009</v>
      </c>
      <c r="L37" s="55"/>
      <c r="M37" s="55"/>
      <c r="N37" s="2" t="s">
        <v>503</v>
      </c>
      <c r="O37" s="55"/>
      <c r="P37" s="55">
        <v>5</v>
      </c>
      <c r="Q37" s="55"/>
      <c r="R37" s="55"/>
      <c r="S37" s="55"/>
      <c r="T37" s="55"/>
      <c r="U37" s="101"/>
      <c r="V37" s="55"/>
      <c r="W37" s="55"/>
      <c r="X37" s="102" t="s">
        <v>797</v>
      </c>
      <c r="Y37" s="102" t="s">
        <v>798</v>
      </c>
      <c r="Z37" s="102"/>
      <c r="AA37" s="102"/>
      <c r="AB37" s="510"/>
    </row>
    <row r="38" spans="2:28" s="10" customFormat="1" ht="30" customHeight="1" x14ac:dyDescent="0.2">
      <c r="B38" s="296">
        <v>6</v>
      </c>
      <c r="C38" s="55" t="s">
        <v>631</v>
      </c>
      <c r="D38" s="55"/>
      <c r="E38" s="103" t="s">
        <v>503</v>
      </c>
      <c r="F38" s="103" t="s">
        <v>632</v>
      </c>
      <c r="G38" s="55" t="s">
        <v>624</v>
      </c>
      <c r="H38" s="100"/>
      <c r="I38" s="100"/>
      <c r="J38" s="55"/>
      <c r="K38" s="96">
        <v>1995</v>
      </c>
      <c r="L38" s="55"/>
      <c r="M38" s="55"/>
      <c r="N38" s="2" t="s">
        <v>503</v>
      </c>
      <c r="O38" s="55"/>
      <c r="P38" s="55">
        <v>6</v>
      </c>
      <c r="Q38" s="55"/>
      <c r="R38" s="55"/>
      <c r="S38" s="55"/>
      <c r="T38" s="55"/>
      <c r="U38" s="101"/>
      <c r="V38" s="55"/>
      <c r="W38" s="55"/>
      <c r="X38" s="102" t="s">
        <v>799</v>
      </c>
      <c r="Y38" s="102" t="s">
        <v>800</v>
      </c>
      <c r="Z38" s="102"/>
      <c r="AA38" s="102"/>
      <c r="AB38" s="510"/>
    </row>
    <row r="39" spans="2:28" s="10" customFormat="1" ht="30" customHeight="1" x14ac:dyDescent="0.2">
      <c r="B39" s="296">
        <v>7</v>
      </c>
      <c r="C39" s="55" t="s">
        <v>631</v>
      </c>
      <c r="D39" s="55"/>
      <c r="E39" s="55" t="s">
        <v>633</v>
      </c>
      <c r="F39" s="55" t="s">
        <v>634</v>
      </c>
      <c r="G39" s="55" t="s">
        <v>635</v>
      </c>
      <c r="H39" s="100"/>
      <c r="I39" s="100"/>
      <c r="J39" s="55"/>
      <c r="K39" s="96">
        <v>2008</v>
      </c>
      <c r="L39" s="55"/>
      <c r="M39" s="55"/>
      <c r="N39" s="2" t="s">
        <v>503</v>
      </c>
      <c r="O39" s="55"/>
      <c r="P39" s="55">
        <v>7</v>
      </c>
      <c r="Q39" s="55">
        <v>750</v>
      </c>
      <c r="R39" s="55"/>
      <c r="S39" s="55"/>
      <c r="T39" s="55"/>
      <c r="U39" s="101"/>
      <c r="V39" s="55"/>
      <c r="W39" s="55"/>
      <c r="X39" s="102" t="s">
        <v>801</v>
      </c>
      <c r="Y39" s="102" t="s">
        <v>802</v>
      </c>
      <c r="Z39" s="102"/>
      <c r="AA39" s="102"/>
      <c r="AB39" s="510"/>
    </row>
    <row r="40" spans="2:28" s="10" customFormat="1" ht="30" customHeight="1" x14ac:dyDescent="0.2">
      <c r="B40" s="296">
        <v>8</v>
      </c>
      <c r="C40" s="55" t="s">
        <v>636</v>
      </c>
      <c r="D40" s="55"/>
      <c r="E40" s="55" t="s">
        <v>637</v>
      </c>
      <c r="F40" s="55" t="s">
        <v>638</v>
      </c>
      <c r="G40" s="72" t="s">
        <v>624</v>
      </c>
      <c r="H40" s="100"/>
      <c r="I40" s="100"/>
      <c r="J40" s="55"/>
      <c r="K40" s="96">
        <v>2008</v>
      </c>
      <c r="L40" s="55"/>
      <c r="M40" s="55"/>
      <c r="N40" s="2" t="s">
        <v>503</v>
      </c>
      <c r="O40" s="55"/>
      <c r="P40" s="55">
        <v>8</v>
      </c>
      <c r="Q40" s="55"/>
      <c r="R40" s="55"/>
      <c r="S40" s="55"/>
      <c r="T40" s="55"/>
      <c r="U40" s="101"/>
      <c r="V40" s="55"/>
      <c r="W40" s="55"/>
      <c r="X40" s="102" t="s">
        <v>803</v>
      </c>
      <c r="Y40" s="102" t="s">
        <v>804</v>
      </c>
      <c r="Z40" s="102"/>
      <c r="AA40" s="102"/>
      <c r="AB40" s="510"/>
    </row>
    <row r="41" spans="2:28" s="10" customFormat="1" ht="30" customHeight="1" x14ac:dyDescent="0.2">
      <c r="B41" s="296">
        <v>9</v>
      </c>
      <c r="C41" s="55" t="s">
        <v>639</v>
      </c>
      <c r="D41" s="55" t="s">
        <v>640</v>
      </c>
      <c r="E41" s="55" t="s">
        <v>503</v>
      </c>
      <c r="F41" s="55" t="s">
        <v>641</v>
      </c>
      <c r="G41" s="72" t="s">
        <v>332</v>
      </c>
      <c r="H41" s="100"/>
      <c r="I41" s="100"/>
      <c r="J41" s="55">
        <v>912</v>
      </c>
      <c r="K41" s="96">
        <v>1986</v>
      </c>
      <c r="L41" s="55"/>
      <c r="M41" s="55"/>
      <c r="N41" s="55">
        <v>1</v>
      </c>
      <c r="O41" s="55"/>
      <c r="P41" s="55">
        <v>9</v>
      </c>
      <c r="Q41" s="55"/>
      <c r="R41" s="55"/>
      <c r="S41" s="55"/>
      <c r="T41" s="55"/>
      <c r="U41" s="101"/>
      <c r="V41" s="55"/>
      <c r="W41" s="55"/>
      <c r="X41" s="102" t="s">
        <v>805</v>
      </c>
      <c r="Y41" s="102" t="s">
        <v>806</v>
      </c>
      <c r="Z41" s="102"/>
      <c r="AA41" s="102"/>
      <c r="AB41" s="510"/>
    </row>
    <row r="42" spans="2:28" s="10" customFormat="1" ht="30" customHeight="1" x14ac:dyDescent="0.2">
      <c r="B42" s="296">
        <v>10</v>
      </c>
      <c r="C42" s="55" t="s">
        <v>639</v>
      </c>
      <c r="D42" s="55">
        <v>1224</v>
      </c>
      <c r="E42" s="103">
        <v>4763</v>
      </c>
      <c r="F42" s="103" t="s">
        <v>642</v>
      </c>
      <c r="G42" s="72" t="s">
        <v>332</v>
      </c>
      <c r="H42" s="100"/>
      <c r="I42" s="100"/>
      <c r="J42" s="55">
        <v>6842</v>
      </c>
      <c r="K42" s="96">
        <v>1997</v>
      </c>
      <c r="L42" s="55"/>
      <c r="M42" s="55"/>
      <c r="N42" s="55">
        <v>2</v>
      </c>
      <c r="O42" s="55">
        <v>1500</v>
      </c>
      <c r="P42" s="55">
        <v>10</v>
      </c>
      <c r="Q42" s="55"/>
      <c r="R42" s="55"/>
      <c r="S42" s="55"/>
      <c r="T42" s="55"/>
      <c r="U42" s="101"/>
      <c r="V42" s="55"/>
      <c r="W42" s="55"/>
      <c r="X42" s="102" t="s">
        <v>807</v>
      </c>
      <c r="Y42" s="102" t="s">
        <v>808</v>
      </c>
      <c r="Z42" s="102"/>
      <c r="AA42" s="102"/>
      <c r="AB42" s="510"/>
    </row>
    <row r="43" spans="2:28" s="10" customFormat="1" ht="30" customHeight="1" x14ac:dyDescent="0.2">
      <c r="B43" s="296">
        <v>11</v>
      </c>
      <c r="C43" s="55" t="s">
        <v>643</v>
      </c>
      <c r="D43" s="55"/>
      <c r="E43" s="103" t="s">
        <v>644</v>
      </c>
      <c r="F43" s="103" t="s">
        <v>645</v>
      </c>
      <c r="G43" s="72" t="s">
        <v>624</v>
      </c>
      <c r="H43" s="100"/>
      <c r="I43" s="100"/>
      <c r="J43" s="55"/>
      <c r="K43" s="96">
        <v>1974</v>
      </c>
      <c r="L43" s="55"/>
      <c r="M43" s="55"/>
      <c r="N43" s="2" t="s">
        <v>503</v>
      </c>
      <c r="O43" s="55"/>
      <c r="P43" s="55">
        <v>11</v>
      </c>
      <c r="Q43" s="55"/>
      <c r="R43" s="55"/>
      <c r="S43" s="55"/>
      <c r="T43" s="55"/>
      <c r="U43" s="101"/>
      <c r="V43" s="55"/>
      <c r="W43" s="55"/>
      <c r="X43" s="102" t="s">
        <v>809</v>
      </c>
      <c r="Y43" s="102" t="s">
        <v>810</v>
      </c>
      <c r="Z43" s="102"/>
      <c r="AA43" s="102"/>
      <c r="AB43" s="510"/>
    </row>
    <row r="44" spans="2:28" s="10" customFormat="1" ht="30" customHeight="1" x14ac:dyDescent="0.2">
      <c r="B44" s="296">
        <v>12</v>
      </c>
      <c r="C44" s="55" t="s">
        <v>646</v>
      </c>
      <c r="D44" s="72" t="s">
        <v>269</v>
      </c>
      <c r="E44" s="55" t="s">
        <v>647</v>
      </c>
      <c r="F44" s="55" t="s">
        <v>648</v>
      </c>
      <c r="G44" s="72" t="s">
        <v>943</v>
      </c>
      <c r="H44" s="100"/>
      <c r="I44" s="100"/>
      <c r="J44" s="55">
        <v>1.9</v>
      </c>
      <c r="K44" s="96">
        <v>1996</v>
      </c>
      <c r="L44" s="55"/>
      <c r="M44" s="55"/>
      <c r="N44" s="55">
        <v>9</v>
      </c>
      <c r="O44" s="55"/>
      <c r="P44" s="55">
        <v>12</v>
      </c>
      <c r="Q44" s="55"/>
      <c r="R44" s="55"/>
      <c r="S44" s="55">
        <v>481465</v>
      </c>
      <c r="T44" s="55"/>
      <c r="U44" s="101">
        <v>7200</v>
      </c>
      <c r="V44" s="55"/>
      <c r="W44" s="55"/>
      <c r="X44" s="102" t="s">
        <v>811</v>
      </c>
      <c r="Y44" s="102" t="s">
        <v>812</v>
      </c>
      <c r="Z44" s="102" t="s">
        <v>811</v>
      </c>
      <c r="AA44" s="102" t="s">
        <v>813</v>
      </c>
      <c r="AB44" s="510"/>
    </row>
    <row r="45" spans="2:28" s="10" customFormat="1" ht="30" customHeight="1" x14ac:dyDescent="0.2">
      <c r="B45" s="296">
        <v>13</v>
      </c>
      <c r="C45" s="55" t="s">
        <v>646</v>
      </c>
      <c r="D45" s="72" t="s">
        <v>269</v>
      </c>
      <c r="E45" s="103" t="s">
        <v>649</v>
      </c>
      <c r="F45" s="103" t="s">
        <v>650</v>
      </c>
      <c r="G45" s="72" t="s">
        <v>947</v>
      </c>
      <c r="H45" s="100"/>
      <c r="I45" s="100"/>
      <c r="J45" s="55" t="s">
        <v>651</v>
      </c>
      <c r="K45" s="96">
        <v>2004</v>
      </c>
      <c r="L45" s="55"/>
      <c r="M45" s="55"/>
      <c r="N45" s="55">
        <v>9</v>
      </c>
      <c r="O45" s="55"/>
      <c r="P45" s="55">
        <v>13</v>
      </c>
      <c r="Q45" s="55"/>
      <c r="R45" s="55"/>
      <c r="S45" s="55"/>
      <c r="T45" s="55"/>
      <c r="U45" s="101"/>
      <c r="V45" s="55"/>
      <c r="W45" s="55"/>
      <c r="X45" s="102" t="s">
        <v>814</v>
      </c>
      <c r="Y45" s="102" t="s">
        <v>815</v>
      </c>
      <c r="Z45" s="102"/>
      <c r="AA45" s="102"/>
      <c r="AB45" s="510"/>
    </row>
    <row r="46" spans="2:28" s="10" customFormat="1" ht="30" customHeight="1" x14ac:dyDescent="0.2">
      <c r="B46" s="296">
        <v>14</v>
      </c>
      <c r="C46" s="55" t="s">
        <v>652</v>
      </c>
      <c r="D46" s="55" t="s">
        <v>653</v>
      </c>
      <c r="E46" s="55" t="s">
        <v>654</v>
      </c>
      <c r="F46" s="55" t="s">
        <v>655</v>
      </c>
      <c r="G46" s="72" t="s">
        <v>272</v>
      </c>
      <c r="H46" s="100"/>
      <c r="I46" s="100"/>
      <c r="J46" s="55">
        <v>1.3</v>
      </c>
      <c r="K46" s="96">
        <v>2004</v>
      </c>
      <c r="L46" s="55"/>
      <c r="M46" s="55"/>
      <c r="N46" s="55">
        <v>5</v>
      </c>
      <c r="O46" s="55"/>
      <c r="P46" s="55">
        <v>14</v>
      </c>
      <c r="Q46" s="55"/>
      <c r="R46" s="55"/>
      <c r="S46" s="55">
        <v>154810</v>
      </c>
      <c r="T46" s="55"/>
      <c r="U46" s="101">
        <v>13000</v>
      </c>
      <c r="V46" s="55"/>
      <c r="W46" s="55"/>
      <c r="X46" s="102" t="s">
        <v>807</v>
      </c>
      <c r="Y46" s="102" t="s">
        <v>808</v>
      </c>
      <c r="Z46" s="102" t="s">
        <v>816</v>
      </c>
      <c r="AA46" s="102" t="s">
        <v>817</v>
      </c>
      <c r="AB46" s="510"/>
    </row>
    <row r="47" spans="2:28" s="10" customFormat="1" ht="30" customHeight="1" x14ac:dyDescent="0.2">
      <c r="B47" s="296">
        <v>15</v>
      </c>
      <c r="C47" s="55" t="s">
        <v>656</v>
      </c>
      <c r="D47" s="55">
        <v>3352</v>
      </c>
      <c r="E47" s="55" t="s">
        <v>657</v>
      </c>
      <c r="F47" s="55" t="s">
        <v>658</v>
      </c>
      <c r="G47" s="72" t="s">
        <v>943</v>
      </c>
      <c r="H47" s="100"/>
      <c r="I47" s="100"/>
      <c r="J47" s="55">
        <v>2417</v>
      </c>
      <c r="K47" s="96">
        <v>1995</v>
      </c>
      <c r="L47" s="55"/>
      <c r="M47" s="55"/>
      <c r="N47" s="55">
        <v>3</v>
      </c>
      <c r="O47" s="55"/>
      <c r="P47" s="55">
        <v>15</v>
      </c>
      <c r="Q47" s="55"/>
      <c r="R47" s="55"/>
      <c r="S47" s="55">
        <v>14405</v>
      </c>
      <c r="T47" s="55"/>
      <c r="U47" s="101">
        <v>2800</v>
      </c>
      <c r="V47" s="55"/>
      <c r="W47" s="55"/>
      <c r="X47" s="102" t="s">
        <v>799</v>
      </c>
      <c r="Y47" s="102" t="s">
        <v>800</v>
      </c>
      <c r="Z47" s="102" t="s">
        <v>818</v>
      </c>
      <c r="AA47" s="102" t="s">
        <v>819</v>
      </c>
      <c r="AB47" s="510"/>
    </row>
    <row r="48" spans="2:28" s="10" customFormat="1" ht="30" customHeight="1" x14ac:dyDescent="0.2">
      <c r="B48" s="296">
        <v>16</v>
      </c>
      <c r="C48" s="55" t="s">
        <v>659</v>
      </c>
      <c r="D48" s="72" t="s">
        <v>944</v>
      </c>
      <c r="E48" s="55" t="s">
        <v>660</v>
      </c>
      <c r="F48" s="55" t="s">
        <v>661</v>
      </c>
      <c r="G48" s="55"/>
      <c r="H48" s="100"/>
      <c r="I48" s="100"/>
      <c r="J48" s="55"/>
      <c r="K48" s="96">
        <v>2008</v>
      </c>
      <c r="L48" s="55"/>
      <c r="M48" s="55"/>
      <c r="N48" s="55">
        <v>1</v>
      </c>
      <c r="O48" s="55"/>
      <c r="P48" s="55">
        <v>16</v>
      </c>
      <c r="Q48" s="55"/>
      <c r="R48" s="55"/>
      <c r="S48" s="55">
        <v>5057</v>
      </c>
      <c r="T48" s="55"/>
      <c r="U48" s="101"/>
      <c r="V48" s="55"/>
      <c r="W48" s="55"/>
      <c r="X48" s="102" t="s">
        <v>820</v>
      </c>
      <c r="Y48" s="102" t="s">
        <v>821</v>
      </c>
      <c r="Z48" s="104"/>
      <c r="AA48" s="104"/>
      <c r="AB48" s="510"/>
    </row>
    <row r="49" spans="2:28" s="10" customFormat="1" ht="30" customHeight="1" x14ac:dyDescent="0.2">
      <c r="B49" s="296">
        <v>17</v>
      </c>
      <c r="C49" s="55" t="s">
        <v>646</v>
      </c>
      <c r="D49" s="55" t="s">
        <v>662</v>
      </c>
      <c r="E49" s="55" t="s">
        <v>663</v>
      </c>
      <c r="F49" s="55" t="s">
        <v>664</v>
      </c>
      <c r="G49" s="55" t="s">
        <v>272</v>
      </c>
      <c r="H49" s="100"/>
      <c r="I49" s="100"/>
      <c r="J49" s="55">
        <v>2799</v>
      </c>
      <c r="K49" s="96">
        <v>2006</v>
      </c>
      <c r="L49" s="55"/>
      <c r="M49" s="55"/>
      <c r="N49" s="55">
        <v>9</v>
      </c>
      <c r="O49" s="55"/>
      <c r="P49" s="55">
        <v>17</v>
      </c>
      <c r="Q49" s="55"/>
      <c r="R49" s="55"/>
      <c r="S49" s="55">
        <v>132804</v>
      </c>
      <c r="T49" s="55"/>
      <c r="U49" s="101">
        <v>30000</v>
      </c>
      <c r="V49" s="55"/>
      <c r="W49" s="55"/>
      <c r="X49" s="102" t="s">
        <v>822</v>
      </c>
      <c r="Y49" s="102" t="s">
        <v>823</v>
      </c>
      <c r="Z49" s="102" t="s">
        <v>822</v>
      </c>
      <c r="AA49" s="102" t="s">
        <v>823</v>
      </c>
      <c r="AB49" s="510"/>
    </row>
    <row r="50" spans="2:28" ht="18.75" customHeight="1" x14ac:dyDescent="0.2">
      <c r="B50" s="554" t="s">
        <v>693</v>
      </c>
      <c r="C50" s="553"/>
      <c r="D50" s="553"/>
      <c r="E50" s="553"/>
      <c r="F50" s="553"/>
      <c r="G50" s="553"/>
      <c r="H50" s="553"/>
      <c r="I50" s="553"/>
      <c r="J50" s="553"/>
      <c r="K50" s="553"/>
      <c r="L50" s="553"/>
      <c r="M50" s="553"/>
      <c r="N50" s="553"/>
      <c r="O50" s="553"/>
      <c r="P50" s="509"/>
      <c r="Q50" s="375"/>
      <c r="R50" s="375"/>
      <c r="S50" s="375"/>
      <c r="T50" s="375"/>
      <c r="U50" s="375"/>
      <c r="V50" s="375"/>
      <c r="W50" s="375"/>
      <c r="X50" s="375"/>
      <c r="Y50" s="375"/>
      <c r="Z50" s="375"/>
      <c r="AA50" s="375"/>
      <c r="AB50" s="382"/>
    </row>
    <row r="51" spans="2:28" s="10" customFormat="1" ht="33" customHeight="1" x14ac:dyDescent="0.2">
      <c r="B51" s="296">
        <v>1</v>
      </c>
      <c r="C51" s="66" t="s">
        <v>685</v>
      </c>
      <c r="D51" s="1" t="s">
        <v>686</v>
      </c>
      <c r="E51" s="105" t="s">
        <v>687</v>
      </c>
      <c r="F51" s="38" t="s">
        <v>688</v>
      </c>
      <c r="G51" s="38" t="s">
        <v>272</v>
      </c>
      <c r="H51" s="59"/>
      <c r="I51" s="59"/>
      <c r="J51" s="38">
        <v>1.9</v>
      </c>
      <c r="K51" s="106">
        <v>2005</v>
      </c>
      <c r="L51" s="38">
        <v>2005</v>
      </c>
      <c r="M51" s="107"/>
      <c r="N51" s="55">
        <v>9</v>
      </c>
      <c r="O51" s="107"/>
      <c r="P51" s="38">
        <v>1</v>
      </c>
      <c r="Q51" s="107"/>
      <c r="R51" s="107"/>
      <c r="S51" s="38">
        <v>130527</v>
      </c>
      <c r="T51" s="107"/>
      <c r="U51" s="108">
        <v>24000</v>
      </c>
      <c r="V51" s="107"/>
      <c r="W51" s="107"/>
      <c r="X51" s="102" t="s">
        <v>824</v>
      </c>
      <c r="Y51" s="102" t="s">
        <v>825</v>
      </c>
      <c r="Z51" s="102" t="s">
        <v>826</v>
      </c>
      <c r="AA51" s="102" t="s">
        <v>825</v>
      </c>
      <c r="AB51" s="510"/>
    </row>
    <row r="52" spans="2:28" s="10" customFormat="1" ht="33" customHeight="1" thickBot="1" x14ac:dyDescent="0.25">
      <c r="B52" s="297">
        <v>2</v>
      </c>
      <c r="C52" s="549" t="s">
        <v>646</v>
      </c>
      <c r="D52" s="388" t="s">
        <v>689</v>
      </c>
      <c r="E52" s="511" t="s">
        <v>690</v>
      </c>
      <c r="F52" s="387" t="s">
        <v>691</v>
      </c>
      <c r="G52" s="387" t="s">
        <v>272</v>
      </c>
      <c r="H52" s="512"/>
      <c r="I52" s="512"/>
      <c r="J52" s="387">
        <v>1.9</v>
      </c>
      <c r="K52" s="513">
        <v>2004</v>
      </c>
      <c r="L52" s="388" t="s">
        <v>692</v>
      </c>
      <c r="M52" s="514"/>
      <c r="N52" s="549">
        <v>9</v>
      </c>
      <c r="O52" s="514"/>
      <c r="P52" s="387">
        <v>2</v>
      </c>
      <c r="Q52" s="514"/>
      <c r="R52" s="514"/>
      <c r="S52" s="387">
        <v>191090</v>
      </c>
      <c r="T52" s="514"/>
      <c r="U52" s="515">
        <v>21000</v>
      </c>
      <c r="V52" s="514"/>
      <c r="W52" s="514"/>
      <c r="X52" s="516" t="s">
        <v>827</v>
      </c>
      <c r="Y52" s="516" t="s">
        <v>828</v>
      </c>
      <c r="Z52" s="516" t="s">
        <v>829</v>
      </c>
      <c r="AA52" s="516" t="s">
        <v>828</v>
      </c>
      <c r="AB52" s="517"/>
    </row>
  </sheetData>
  <mergeCells count="32">
    <mergeCell ref="Z4:AA5"/>
    <mergeCell ref="AB4:AB6"/>
    <mergeCell ref="T4:T6"/>
    <mergeCell ref="U4:U6"/>
    <mergeCell ref="V4:W5"/>
    <mergeCell ref="X4:Y5"/>
    <mergeCell ref="B50:O50"/>
    <mergeCell ref="L2:M2"/>
    <mergeCell ref="B3:M3"/>
    <mergeCell ref="J4:J6"/>
    <mergeCell ref="H4:I5"/>
    <mergeCell ref="M4:M6"/>
    <mergeCell ref="G4:G6"/>
    <mergeCell ref="B7:O7"/>
    <mergeCell ref="N4:N6"/>
    <mergeCell ref="O4:O6"/>
    <mergeCell ref="R4:R6"/>
    <mergeCell ref="S4:S6"/>
    <mergeCell ref="B30:O30"/>
    <mergeCell ref="B32:O32"/>
    <mergeCell ref="P4:P6"/>
    <mergeCell ref="Q4:Q6"/>
    <mergeCell ref="B22:O22"/>
    <mergeCell ref="B26:O26"/>
    <mergeCell ref="B28:O28"/>
    <mergeCell ref="K4:K6"/>
    <mergeCell ref="L4:L6"/>
    <mergeCell ref="B4:B6"/>
    <mergeCell ref="C4:C6"/>
    <mergeCell ref="D4:D6"/>
    <mergeCell ref="E4:E6"/>
    <mergeCell ref="F4:F6"/>
  </mergeCells>
  <phoneticPr fontId="0" type="noConversion"/>
  <printOptions horizontalCentered="1"/>
  <pageMargins left="0" right="0" top="0.78740157480314965" bottom="0.39370078740157483" header="0.51181102362204722" footer="0.51181102362204722"/>
  <pageSetup paperSize="9" scale="43" orientation="landscape" r:id="rId1"/>
  <headerFooter alignWithMargins="0"/>
  <rowBreaks count="1" manualBreakCount="1">
    <brk id="31" min="1" max="2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9"/>
  <sheetViews>
    <sheetView topLeftCell="A43" workbookViewId="0">
      <selection activeCell="B2" sqref="B2"/>
    </sheetView>
  </sheetViews>
  <sheetFormatPr defaultRowHeight="12.75" x14ac:dyDescent="0.2"/>
  <cols>
    <col min="1" max="1" width="1.5703125" style="9" customWidth="1"/>
    <col min="2" max="2" width="5.140625" style="138" customWidth="1"/>
    <col min="3" max="3" width="28.5703125" style="9" customWidth="1"/>
    <col min="4" max="4" width="28.28515625" style="9" customWidth="1"/>
    <col min="5" max="5" width="25.85546875" style="9" customWidth="1"/>
    <col min="6" max="6" width="13.42578125" style="9" customWidth="1"/>
    <col min="7" max="7" width="20.85546875" style="9" customWidth="1"/>
    <col min="8" max="8" width="19" style="155" customWidth="1"/>
    <col min="9" max="9" width="32.28515625" style="9" customWidth="1"/>
    <col min="10" max="10" width="19.42578125" style="11" customWidth="1"/>
    <col min="11" max="11" width="28.28515625" style="9" customWidth="1"/>
    <col min="12" max="16384" width="9.140625" style="9"/>
  </cols>
  <sheetData>
    <row r="2" spans="2:11" ht="15.75" x14ac:dyDescent="0.2">
      <c r="B2" s="518" t="s">
        <v>913</v>
      </c>
    </row>
    <row r="3" spans="2:11" ht="13.5" thickBot="1" x14ac:dyDescent="0.25">
      <c r="K3" s="121" t="s">
        <v>784</v>
      </c>
    </row>
    <row r="4" spans="2:11" ht="21" thickBot="1" x14ac:dyDescent="0.25">
      <c r="B4" s="623" t="s">
        <v>92</v>
      </c>
      <c r="C4" s="624"/>
      <c r="D4" s="624"/>
      <c r="E4" s="624"/>
      <c r="F4" s="625"/>
      <c r="G4"/>
      <c r="H4" s="156"/>
      <c r="I4"/>
      <c r="J4" s="52"/>
    </row>
    <row r="5" spans="2:11" x14ac:dyDescent="0.2">
      <c r="B5" s="139"/>
      <c r="C5"/>
      <c r="D5"/>
      <c r="E5"/>
      <c r="F5"/>
      <c r="G5"/>
      <c r="H5" s="156"/>
      <c r="I5"/>
      <c r="J5" s="52"/>
      <c r="K5" s="122"/>
    </row>
    <row r="6" spans="2:11" ht="21.75" customHeight="1" x14ac:dyDescent="0.2">
      <c r="B6" s="630" t="s">
        <v>704</v>
      </c>
      <c r="C6" s="631"/>
      <c r="D6" s="631"/>
      <c r="E6" s="631"/>
      <c r="F6" s="631"/>
      <c r="G6" s="631"/>
      <c r="H6" s="631"/>
      <c r="I6" s="631"/>
      <c r="J6" s="631"/>
      <c r="K6" s="631"/>
    </row>
    <row r="7" spans="2:11" ht="51" x14ac:dyDescent="0.2">
      <c r="B7" s="123" t="s">
        <v>705</v>
      </c>
      <c r="C7" s="124" t="s">
        <v>41</v>
      </c>
      <c r="D7" s="125" t="s">
        <v>42</v>
      </c>
      <c r="E7" s="125" t="s">
        <v>43</v>
      </c>
      <c r="F7" s="125" t="s">
        <v>32</v>
      </c>
      <c r="G7" s="125" t="s">
        <v>44</v>
      </c>
      <c r="H7" s="125" t="s">
        <v>706</v>
      </c>
      <c r="I7" s="125" t="s">
        <v>45</v>
      </c>
      <c r="J7" s="125" t="s">
        <v>46</v>
      </c>
      <c r="K7" s="125" t="s">
        <v>47</v>
      </c>
    </row>
    <row r="8" spans="2:11" x14ac:dyDescent="0.2">
      <c r="B8" s="140">
        <v>1</v>
      </c>
      <c r="C8" s="126" t="s">
        <v>707</v>
      </c>
      <c r="D8" s="127">
        <v>7748000082</v>
      </c>
      <c r="E8" s="128" t="s">
        <v>708</v>
      </c>
      <c r="F8" s="129">
        <v>2010</v>
      </c>
      <c r="G8" s="130" t="s">
        <v>709</v>
      </c>
      <c r="H8" s="157">
        <v>73800</v>
      </c>
      <c r="I8" s="130"/>
      <c r="J8" s="146" t="s">
        <v>141</v>
      </c>
      <c r="K8" s="130" t="s">
        <v>351</v>
      </c>
    </row>
    <row r="9" spans="2:11" x14ac:dyDescent="0.2">
      <c r="B9" s="140">
        <v>2</v>
      </c>
      <c r="C9" s="126" t="s">
        <v>707</v>
      </c>
      <c r="D9" s="131">
        <v>450342</v>
      </c>
      <c r="E9" s="132" t="s">
        <v>710</v>
      </c>
      <c r="F9" s="129">
        <v>2010</v>
      </c>
      <c r="G9" s="61" t="s">
        <v>711</v>
      </c>
      <c r="H9" s="158">
        <v>8000</v>
      </c>
      <c r="I9" s="61"/>
      <c r="J9" s="142" t="s">
        <v>141</v>
      </c>
      <c r="K9" s="61" t="s">
        <v>712</v>
      </c>
    </row>
    <row r="10" spans="2:11" x14ac:dyDescent="0.2">
      <c r="B10" s="140">
        <v>3</v>
      </c>
      <c r="C10" s="126" t="s">
        <v>713</v>
      </c>
      <c r="D10" s="131"/>
      <c r="E10" s="132" t="s">
        <v>714</v>
      </c>
      <c r="F10" s="129">
        <v>2003</v>
      </c>
      <c r="G10" s="61" t="s">
        <v>715</v>
      </c>
      <c r="H10" s="158">
        <v>13000</v>
      </c>
      <c r="I10" s="61"/>
      <c r="J10" s="142" t="s">
        <v>141</v>
      </c>
      <c r="K10" s="61" t="s">
        <v>716</v>
      </c>
    </row>
    <row r="11" spans="2:11" x14ac:dyDescent="0.2">
      <c r="B11" s="140">
        <v>4</v>
      </c>
      <c r="C11" s="126" t="s">
        <v>713</v>
      </c>
      <c r="D11" s="131"/>
      <c r="E11" s="133" t="s">
        <v>717</v>
      </c>
      <c r="F11" s="129">
        <v>2010</v>
      </c>
      <c r="G11" s="61" t="s">
        <v>715</v>
      </c>
      <c r="H11" s="158">
        <v>18450</v>
      </c>
      <c r="I11" s="61"/>
      <c r="J11" s="142" t="s">
        <v>141</v>
      </c>
      <c r="K11" s="61" t="s">
        <v>716</v>
      </c>
    </row>
    <row r="12" spans="2:11" x14ac:dyDescent="0.2">
      <c r="B12" s="140">
        <v>5</v>
      </c>
      <c r="C12" s="126" t="s">
        <v>718</v>
      </c>
      <c r="D12" s="131">
        <v>325</v>
      </c>
      <c r="E12" s="132" t="s">
        <v>719</v>
      </c>
      <c r="F12" s="129">
        <v>2003</v>
      </c>
      <c r="G12" s="61" t="s">
        <v>715</v>
      </c>
      <c r="H12" s="158">
        <v>39000</v>
      </c>
      <c r="I12" s="61"/>
      <c r="J12" s="142" t="s">
        <v>141</v>
      </c>
      <c r="K12" s="61" t="s">
        <v>716</v>
      </c>
    </row>
    <row r="13" spans="2:11" x14ac:dyDescent="0.2">
      <c r="B13" s="140">
        <v>6</v>
      </c>
      <c r="C13" s="126" t="s">
        <v>718</v>
      </c>
      <c r="D13" s="134" t="s">
        <v>720</v>
      </c>
      <c r="E13" s="132" t="s">
        <v>721</v>
      </c>
      <c r="F13" s="129">
        <v>2010</v>
      </c>
      <c r="G13" s="61" t="s">
        <v>715</v>
      </c>
      <c r="H13" s="158">
        <v>49025</v>
      </c>
      <c r="I13" s="61"/>
      <c r="J13" s="142" t="s">
        <v>141</v>
      </c>
      <c r="K13" s="61" t="s">
        <v>716</v>
      </c>
    </row>
    <row r="14" spans="2:11" x14ac:dyDescent="0.2">
      <c r="B14" s="140">
        <v>7</v>
      </c>
      <c r="C14" s="126" t="s">
        <v>707</v>
      </c>
      <c r="D14" s="131" t="s">
        <v>722</v>
      </c>
      <c r="E14" s="132" t="s">
        <v>723</v>
      </c>
      <c r="F14" s="129">
        <v>2010</v>
      </c>
      <c r="G14" s="61" t="s">
        <v>724</v>
      </c>
      <c r="H14" s="158">
        <v>34320.69</v>
      </c>
      <c r="I14" s="61"/>
      <c r="J14" s="142" t="s">
        <v>141</v>
      </c>
      <c r="K14" s="61" t="s">
        <v>725</v>
      </c>
    </row>
    <row r="15" spans="2:11" x14ac:dyDescent="0.2">
      <c r="B15" s="140">
        <v>8</v>
      </c>
      <c r="C15" s="135" t="s">
        <v>726</v>
      </c>
      <c r="D15" s="127" t="s">
        <v>722</v>
      </c>
      <c r="E15" s="136" t="s">
        <v>727</v>
      </c>
      <c r="F15" s="129">
        <v>2010</v>
      </c>
      <c r="G15" s="137" t="s">
        <v>724</v>
      </c>
      <c r="H15" s="159">
        <v>34320.69</v>
      </c>
      <c r="I15" s="137"/>
      <c r="J15" s="149" t="s">
        <v>141</v>
      </c>
      <c r="K15" s="137" t="s">
        <v>725</v>
      </c>
    </row>
    <row r="16" spans="2:11" x14ac:dyDescent="0.2">
      <c r="B16" s="140">
        <v>9</v>
      </c>
      <c r="C16" s="135" t="s">
        <v>728</v>
      </c>
      <c r="D16" s="127">
        <v>96402134</v>
      </c>
      <c r="E16" s="136" t="s">
        <v>729</v>
      </c>
      <c r="F16" s="129">
        <v>2003</v>
      </c>
      <c r="G16" s="137" t="s">
        <v>730</v>
      </c>
      <c r="H16" s="159">
        <v>2800</v>
      </c>
      <c r="I16" s="137"/>
      <c r="J16" s="149" t="s">
        <v>141</v>
      </c>
      <c r="K16" s="61" t="s">
        <v>716</v>
      </c>
    </row>
    <row r="17" spans="2:11" x14ac:dyDescent="0.2">
      <c r="B17" s="140">
        <v>10</v>
      </c>
      <c r="C17" s="135" t="s">
        <v>728</v>
      </c>
      <c r="D17" s="127">
        <v>96402134</v>
      </c>
      <c r="E17" s="136" t="s">
        <v>729</v>
      </c>
      <c r="F17" s="129">
        <v>2003</v>
      </c>
      <c r="G17" s="137" t="s">
        <v>730</v>
      </c>
      <c r="H17" s="159">
        <v>2800</v>
      </c>
      <c r="I17" s="137"/>
      <c r="J17" s="149" t="s">
        <v>141</v>
      </c>
      <c r="K17" s="61" t="s">
        <v>716</v>
      </c>
    </row>
    <row r="18" spans="2:11" x14ac:dyDescent="0.2">
      <c r="B18" s="140">
        <v>11</v>
      </c>
      <c r="C18" s="135" t="s">
        <v>728</v>
      </c>
      <c r="D18" s="127"/>
      <c r="E18" s="136" t="s">
        <v>731</v>
      </c>
      <c r="F18" s="129">
        <v>2010</v>
      </c>
      <c r="G18" s="137" t="s">
        <v>730</v>
      </c>
      <c r="H18" s="159">
        <v>3500</v>
      </c>
      <c r="I18" s="137"/>
      <c r="J18" s="149" t="s">
        <v>141</v>
      </c>
      <c r="K18" s="61" t="s">
        <v>716</v>
      </c>
    </row>
    <row r="19" spans="2:11" x14ac:dyDescent="0.2">
      <c r="B19" s="140">
        <v>12</v>
      </c>
      <c r="C19" s="135" t="s">
        <v>728</v>
      </c>
      <c r="D19" s="127"/>
      <c r="E19" s="136" t="s">
        <v>729</v>
      </c>
      <c r="F19" s="129">
        <v>2010</v>
      </c>
      <c r="G19" s="137" t="s">
        <v>730</v>
      </c>
      <c r="H19" s="159">
        <v>3500</v>
      </c>
      <c r="I19" s="137"/>
      <c r="J19" s="149" t="s">
        <v>141</v>
      </c>
      <c r="K19" s="61" t="s">
        <v>716</v>
      </c>
    </row>
    <row r="20" spans="2:11" ht="17.25" customHeight="1" x14ac:dyDescent="0.2">
      <c r="B20" s="626" t="s">
        <v>0</v>
      </c>
      <c r="C20" s="626"/>
      <c r="D20" s="626"/>
      <c r="E20" s="626"/>
      <c r="F20" s="626"/>
      <c r="G20" s="626"/>
      <c r="H20" s="522">
        <f>SUM(H8:H19)</f>
        <v>282516.38</v>
      </c>
      <c r="I20" s="522"/>
      <c r="J20" s="522"/>
      <c r="K20" s="522"/>
    </row>
    <row r="21" spans="2:11" ht="29.25" customHeight="1" thickBot="1" x14ac:dyDescent="0.25"/>
    <row r="22" spans="2:11" ht="21" thickBot="1" x14ac:dyDescent="0.25">
      <c r="B22" s="623" t="s">
        <v>96</v>
      </c>
      <c r="C22" s="624"/>
      <c r="D22" s="624"/>
      <c r="E22" s="624"/>
      <c r="F22" s="625"/>
      <c r="G22"/>
      <c r="H22" s="156"/>
      <c r="I22"/>
      <c r="J22" s="52"/>
      <c r="K22" s="121"/>
    </row>
    <row r="23" spans="2:11" x14ac:dyDescent="0.2">
      <c r="B23" s="139"/>
      <c r="C23"/>
      <c r="D23"/>
      <c r="E23"/>
      <c r="F23"/>
      <c r="G23"/>
      <c r="H23" s="156"/>
      <c r="I23"/>
      <c r="J23" s="52"/>
      <c r="K23" s="122"/>
    </row>
    <row r="24" spans="2:11" ht="22.5" customHeight="1" x14ac:dyDescent="0.2">
      <c r="B24" s="630" t="s">
        <v>704</v>
      </c>
      <c r="C24" s="631"/>
      <c r="D24" s="631"/>
      <c r="E24" s="631"/>
      <c r="F24" s="631"/>
      <c r="G24" s="631"/>
      <c r="H24" s="631"/>
      <c r="I24" s="631"/>
      <c r="J24" s="631"/>
      <c r="K24" s="631"/>
    </row>
    <row r="25" spans="2:11" ht="51" x14ac:dyDescent="0.2">
      <c r="B25" s="123" t="s">
        <v>705</v>
      </c>
      <c r="C25" s="124" t="s">
        <v>41</v>
      </c>
      <c r="D25" s="125" t="s">
        <v>42</v>
      </c>
      <c r="E25" s="125" t="s">
        <v>43</v>
      </c>
      <c r="F25" s="125" t="s">
        <v>32</v>
      </c>
      <c r="G25" s="125" t="s">
        <v>44</v>
      </c>
      <c r="H25" s="125" t="s">
        <v>706</v>
      </c>
      <c r="I25" s="125" t="s">
        <v>45</v>
      </c>
      <c r="J25" s="125" t="s">
        <v>46</v>
      </c>
      <c r="K25" s="125" t="s">
        <v>47</v>
      </c>
    </row>
    <row r="26" spans="2:11" ht="16.5" customHeight="1" x14ac:dyDescent="0.2">
      <c r="B26" s="62">
        <v>1</v>
      </c>
      <c r="C26" s="90" t="s">
        <v>493</v>
      </c>
      <c r="D26" s="91" t="s">
        <v>494</v>
      </c>
      <c r="E26" s="92">
        <v>650</v>
      </c>
      <c r="F26" s="93">
        <v>2012</v>
      </c>
      <c r="G26" s="94" t="s">
        <v>495</v>
      </c>
      <c r="H26" s="160">
        <v>1549</v>
      </c>
      <c r="I26" s="94"/>
      <c r="J26" s="277" t="s">
        <v>496</v>
      </c>
      <c r="K26" s="94" t="s">
        <v>497</v>
      </c>
    </row>
    <row r="27" spans="2:11" ht="17.25" customHeight="1" x14ac:dyDescent="0.2">
      <c r="B27" s="627" t="s">
        <v>0</v>
      </c>
      <c r="C27" s="628"/>
      <c r="D27" s="628"/>
      <c r="E27" s="628"/>
      <c r="F27" s="628"/>
      <c r="G27" s="629"/>
      <c r="H27" s="519">
        <f>SUM(H26)</f>
        <v>1549</v>
      </c>
      <c r="I27" s="520"/>
      <c r="J27" s="521"/>
      <c r="K27" s="520"/>
    </row>
    <row r="29" spans="2:11" ht="13.5" thickBot="1" x14ac:dyDescent="0.25"/>
    <row r="30" spans="2:11" ht="21" thickBot="1" x14ac:dyDescent="0.25">
      <c r="B30" s="623" t="s">
        <v>91</v>
      </c>
      <c r="C30" s="624"/>
      <c r="D30" s="624"/>
      <c r="E30" s="624"/>
      <c r="F30" s="625"/>
      <c r="G30"/>
      <c r="H30" s="156"/>
      <c r="I30"/>
      <c r="J30" s="52"/>
      <c r="K30" s="121"/>
    </row>
    <row r="31" spans="2:11" x14ac:dyDescent="0.2">
      <c r="B31" s="52"/>
      <c r="C31"/>
      <c r="D31"/>
      <c r="E31"/>
      <c r="F31"/>
      <c r="G31"/>
      <c r="H31" s="156"/>
      <c r="I31"/>
      <c r="J31" s="52"/>
      <c r="K31" s="122"/>
    </row>
    <row r="32" spans="2:11" x14ac:dyDescent="0.2">
      <c r="B32" s="630" t="s">
        <v>704</v>
      </c>
      <c r="C32" s="631"/>
      <c r="D32" s="631"/>
      <c r="E32" s="631"/>
      <c r="F32" s="631"/>
      <c r="G32" s="631"/>
      <c r="H32" s="631"/>
      <c r="I32" s="631"/>
      <c r="J32" s="631"/>
      <c r="K32" s="631"/>
    </row>
    <row r="33" spans="2:11" ht="51" x14ac:dyDescent="0.2">
      <c r="B33" s="123" t="s">
        <v>705</v>
      </c>
      <c r="C33" s="124" t="s">
        <v>41</v>
      </c>
      <c r="D33" s="125" t="s">
        <v>42</v>
      </c>
      <c r="E33" s="125" t="s">
        <v>43</v>
      </c>
      <c r="F33" s="125" t="s">
        <v>32</v>
      </c>
      <c r="G33" s="125" t="s">
        <v>44</v>
      </c>
      <c r="H33" s="125" t="s">
        <v>706</v>
      </c>
      <c r="I33" s="125" t="s">
        <v>45</v>
      </c>
      <c r="J33" s="125" t="s">
        <v>46</v>
      </c>
      <c r="K33" s="125" t="s">
        <v>47</v>
      </c>
    </row>
    <row r="34" spans="2:11" ht="25.5" x14ac:dyDescent="0.2">
      <c r="B34" s="140">
        <v>1</v>
      </c>
      <c r="C34" s="126" t="s">
        <v>732</v>
      </c>
      <c r="D34" s="144" t="s">
        <v>733</v>
      </c>
      <c r="E34" s="128" t="s">
        <v>734</v>
      </c>
      <c r="F34" s="145">
        <v>2004</v>
      </c>
      <c r="G34" s="146" t="s">
        <v>715</v>
      </c>
      <c r="H34" s="161">
        <v>39000</v>
      </c>
      <c r="I34" s="130"/>
      <c r="J34" s="146" t="s">
        <v>141</v>
      </c>
      <c r="K34" s="146" t="s">
        <v>288</v>
      </c>
    </row>
    <row r="35" spans="2:11" ht="25.5" x14ac:dyDescent="0.2">
      <c r="B35" s="140">
        <v>2</v>
      </c>
      <c r="C35" s="140" t="s">
        <v>735</v>
      </c>
      <c r="D35" s="147" t="s">
        <v>736</v>
      </c>
      <c r="E35" s="128"/>
      <c r="F35" s="145">
        <v>2004</v>
      </c>
      <c r="G35" s="146" t="s">
        <v>737</v>
      </c>
      <c r="H35" s="161">
        <v>15990</v>
      </c>
      <c r="I35" s="130"/>
      <c r="J35" s="146" t="s">
        <v>141</v>
      </c>
      <c r="K35" s="146" t="s">
        <v>288</v>
      </c>
    </row>
    <row r="36" spans="2:11" ht="25.5" customHeight="1" x14ac:dyDescent="0.2">
      <c r="B36" s="126">
        <v>3</v>
      </c>
      <c r="C36" s="140" t="s">
        <v>742</v>
      </c>
      <c r="D36" s="141"/>
      <c r="E36" s="132"/>
      <c r="F36" s="145">
        <v>2004</v>
      </c>
      <c r="G36" s="142" t="s">
        <v>738</v>
      </c>
      <c r="H36" s="162">
        <f>2800*3</f>
        <v>8400</v>
      </c>
      <c r="I36" s="61"/>
      <c r="J36" s="146" t="s">
        <v>141</v>
      </c>
      <c r="K36" s="146" t="s">
        <v>288</v>
      </c>
    </row>
    <row r="37" spans="2:11" ht="25.5" x14ac:dyDescent="0.2">
      <c r="B37" s="126">
        <v>4</v>
      </c>
      <c r="C37" s="135" t="s">
        <v>739</v>
      </c>
      <c r="D37" s="148" t="s">
        <v>740</v>
      </c>
      <c r="E37" s="136"/>
      <c r="F37" s="145">
        <v>2004</v>
      </c>
      <c r="G37" s="149" t="s">
        <v>741</v>
      </c>
      <c r="H37" s="163">
        <v>2000</v>
      </c>
      <c r="I37" s="137"/>
      <c r="J37" s="146" t="s">
        <v>141</v>
      </c>
      <c r="K37" s="146" t="s">
        <v>288</v>
      </c>
    </row>
    <row r="38" spans="2:11" ht="18" customHeight="1" x14ac:dyDescent="0.2">
      <c r="B38" s="627" t="s">
        <v>0</v>
      </c>
      <c r="C38" s="628"/>
      <c r="D38" s="628"/>
      <c r="E38" s="628"/>
      <c r="F38" s="628"/>
      <c r="G38" s="629"/>
      <c r="H38" s="143">
        <f>SUM(H34:H37)</f>
        <v>65390</v>
      </c>
      <c r="I38" s="143"/>
      <c r="J38" s="143"/>
      <c r="K38" s="143"/>
    </row>
    <row r="40" spans="2:11" ht="13.5" thickBot="1" x14ac:dyDescent="0.25"/>
    <row r="41" spans="2:11" ht="21" thickBot="1" x14ac:dyDescent="0.25">
      <c r="B41" s="623" t="s">
        <v>95</v>
      </c>
      <c r="C41" s="624"/>
      <c r="D41" s="624"/>
      <c r="E41" s="624"/>
      <c r="F41" s="625"/>
      <c r="G41"/>
      <c r="H41" s="156"/>
      <c r="I41"/>
      <c r="J41" s="52"/>
      <c r="K41" s="121"/>
    </row>
    <row r="42" spans="2:11" x14ac:dyDescent="0.2">
      <c r="B42" s="52"/>
      <c r="C42"/>
      <c r="D42"/>
      <c r="E42"/>
      <c r="F42" s="150"/>
      <c r="G42"/>
      <c r="H42" s="156"/>
      <c r="I42"/>
      <c r="J42" s="52"/>
      <c r="K42" s="122"/>
    </row>
    <row r="43" spans="2:11" x14ac:dyDescent="0.2">
      <c r="B43" s="630" t="s">
        <v>704</v>
      </c>
      <c r="C43" s="631"/>
      <c r="D43" s="631"/>
      <c r="E43" s="631"/>
      <c r="F43" s="631"/>
      <c r="G43" s="631"/>
      <c r="H43" s="631"/>
      <c r="I43" s="631"/>
      <c r="J43" s="631"/>
      <c r="K43" s="631"/>
    </row>
    <row r="44" spans="2:11" ht="51" x14ac:dyDescent="0.2">
      <c r="B44" s="123" t="s">
        <v>705</v>
      </c>
      <c r="C44" s="124" t="s">
        <v>41</v>
      </c>
      <c r="D44" s="125" t="s">
        <v>42</v>
      </c>
      <c r="E44" s="125" t="s">
        <v>743</v>
      </c>
      <c r="F44" s="151" t="s">
        <v>32</v>
      </c>
      <c r="G44" s="125" t="s">
        <v>44</v>
      </c>
      <c r="H44" s="125" t="s">
        <v>706</v>
      </c>
      <c r="I44" s="125" t="s">
        <v>45</v>
      </c>
      <c r="J44" s="125" t="s">
        <v>46</v>
      </c>
      <c r="K44" s="125" t="s">
        <v>47</v>
      </c>
    </row>
    <row r="45" spans="2:11" ht="25.5" x14ac:dyDescent="0.2">
      <c r="B45" s="140">
        <v>1</v>
      </c>
      <c r="C45" s="140" t="s">
        <v>744</v>
      </c>
      <c r="D45" s="152" t="s">
        <v>785</v>
      </c>
      <c r="E45" s="128" t="s">
        <v>745</v>
      </c>
      <c r="F45" s="145">
        <v>2004</v>
      </c>
      <c r="G45" s="153" t="s">
        <v>746</v>
      </c>
      <c r="H45" s="157">
        <v>10760</v>
      </c>
      <c r="I45" s="130"/>
      <c r="J45" s="146" t="s">
        <v>747</v>
      </c>
      <c r="K45" s="130" t="s">
        <v>748</v>
      </c>
    </row>
    <row r="46" spans="2:11" ht="25.5" x14ac:dyDescent="0.2">
      <c r="B46" s="126">
        <v>2</v>
      </c>
      <c r="C46" s="135" t="s">
        <v>749</v>
      </c>
      <c r="D46" s="132" t="s">
        <v>912</v>
      </c>
      <c r="E46" s="132" t="s">
        <v>750</v>
      </c>
      <c r="F46" s="145">
        <v>2011</v>
      </c>
      <c r="G46" s="154" t="s">
        <v>751</v>
      </c>
      <c r="H46" s="157">
        <v>10760</v>
      </c>
      <c r="I46" s="61"/>
      <c r="J46" s="142" t="s">
        <v>285</v>
      </c>
      <c r="K46" s="61" t="s">
        <v>752</v>
      </c>
    </row>
    <row r="47" spans="2:11" ht="16.5" customHeight="1" x14ac:dyDescent="0.2">
      <c r="B47" s="627" t="s">
        <v>0</v>
      </c>
      <c r="C47" s="628"/>
      <c r="D47" s="628"/>
      <c r="E47" s="628"/>
      <c r="F47" s="628"/>
      <c r="G47" s="629"/>
      <c r="H47" s="143">
        <f>SUM(H45:H46)</f>
        <v>21520</v>
      </c>
      <c r="I47" s="143"/>
      <c r="J47" s="143"/>
      <c r="K47" s="143"/>
    </row>
    <row r="48" spans="2:11" ht="13.5" thickBot="1" x14ac:dyDescent="0.25"/>
    <row r="49" spans="2:11" ht="24.75" customHeight="1" thickBot="1" x14ac:dyDescent="0.25">
      <c r="B49" s="623" t="s">
        <v>93</v>
      </c>
      <c r="C49" s="624"/>
      <c r="D49" s="624"/>
      <c r="E49" s="624"/>
      <c r="F49" s="625"/>
      <c r="G49"/>
      <c r="H49"/>
      <c r="I49"/>
      <c r="J49" s="52"/>
      <c r="K49" s="121"/>
    </row>
    <row r="50" spans="2:11" ht="11.25" customHeight="1" x14ac:dyDescent="0.2">
      <c r="B50" s="52"/>
      <c r="C50"/>
      <c r="D50"/>
      <c r="E50"/>
      <c r="F50"/>
      <c r="G50"/>
      <c r="H50"/>
      <c r="I50"/>
      <c r="J50" s="52"/>
      <c r="K50" s="122"/>
    </row>
    <row r="51" spans="2:11" x14ac:dyDescent="0.2">
      <c r="B51" s="630" t="s">
        <v>704</v>
      </c>
      <c r="C51" s="631"/>
      <c r="D51" s="631"/>
      <c r="E51" s="631"/>
      <c r="F51" s="631"/>
      <c r="G51" s="631"/>
      <c r="H51" s="631"/>
      <c r="I51" s="631"/>
      <c r="J51" s="631"/>
      <c r="K51" s="631"/>
    </row>
    <row r="52" spans="2:11" ht="51" x14ac:dyDescent="0.2">
      <c r="B52" s="123" t="s">
        <v>705</v>
      </c>
      <c r="C52" s="124" t="s">
        <v>41</v>
      </c>
      <c r="D52" s="125" t="s">
        <v>42</v>
      </c>
      <c r="E52" s="125" t="s">
        <v>43</v>
      </c>
      <c r="F52" s="125" t="s">
        <v>32</v>
      </c>
      <c r="G52" s="125" t="s">
        <v>44</v>
      </c>
      <c r="H52" s="125" t="s">
        <v>706</v>
      </c>
      <c r="I52" s="125" t="s">
        <v>45</v>
      </c>
      <c r="J52" s="125" t="s">
        <v>46</v>
      </c>
      <c r="K52" s="125" t="s">
        <v>47</v>
      </c>
    </row>
    <row r="53" spans="2:11" ht="21.75" customHeight="1" x14ac:dyDescent="0.2">
      <c r="B53" s="140">
        <v>1</v>
      </c>
      <c r="C53" s="90" t="s">
        <v>879</v>
      </c>
      <c r="D53" s="91" t="s">
        <v>880</v>
      </c>
      <c r="E53" s="272" t="s">
        <v>881</v>
      </c>
      <c r="F53" s="145">
        <v>2005</v>
      </c>
      <c r="G53" s="94" t="s">
        <v>882</v>
      </c>
      <c r="H53" s="621">
        <v>388295.81</v>
      </c>
      <c r="I53" s="94"/>
      <c r="J53" s="277" t="s">
        <v>141</v>
      </c>
      <c r="K53" s="94"/>
    </row>
    <row r="54" spans="2:11" ht="28.5" customHeight="1" x14ac:dyDescent="0.2">
      <c r="B54" s="126">
        <v>3</v>
      </c>
      <c r="C54" s="126" t="s">
        <v>886</v>
      </c>
      <c r="D54" s="132"/>
      <c r="E54" s="132" t="s">
        <v>887</v>
      </c>
      <c r="F54" s="145">
        <v>2005</v>
      </c>
      <c r="G54" s="154" t="s">
        <v>888</v>
      </c>
      <c r="H54" s="622"/>
      <c r="I54" s="154"/>
      <c r="J54" s="142" t="s">
        <v>141</v>
      </c>
      <c r="K54" s="61"/>
    </row>
    <row r="55" spans="2:11" ht="16.5" customHeight="1" x14ac:dyDescent="0.2">
      <c r="B55" s="62">
        <v>2</v>
      </c>
      <c r="C55" s="126" t="s">
        <v>883</v>
      </c>
      <c r="D55" s="132">
        <v>25</v>
      </c>
      <c r="E55" s="132" t="s">
        <v>884</v>
      </c>
      <c r="F55" s="145">
        <v>2005</v>
      </c>
      <c r="G55" s="61" t="s">
        <v>885</v>
      </c>
      <c r="H55" s="61">
        <v>10370</v>
      </c>
      <c r="I55" s="61"/>
      <c r="J55" s="142" t="s">
        <v>141</v>
      </c>
      <c r="K55" s="61"/>
    </row>
    <row r="56" spans="2:11" ht="17.25" customHeight="1" x14ac:dyDescent="0.2">
      <c r="B56" s="276">
        <v>4</v>
      </c>
      <c r="C56" s="273" t="s">
        <v>883</v>
      </c>
      <c r="D56" s="274">
        <v>925978</v>
      </c>
      <c r="E56" s="275" t="s">
        <v>889</v>
      </c>
      <c r="F56" s="145">
        <v>2008</v>
      </c>
      <c r="G56" s="93" t="s">
        <v>885</v>
      </c>
      <c r="H56" s="93">
        <v>10370</v>
      </c>
      <c r="I56" s="93"/>
      <c r="J56" s="278" t="s">
        <v>141</v>
      </c>
      <c r="K56" s="93"/>
    </row>
    <row r="57" spans="2:11" ht="15.75" customHeight="1" x14ac:dyDescent="0.2">
      <c r="B57" s="627" t="s">
        <v>0</v>
      </c>
      <c r="C57" s="628"/>
      <c r="D57" s="628"/>
      <c r="E57" s="628"/>
      <c r="F57" s="628"/>
      <c r="G57" s="629"/>
      <c r="H57" s="143">
        <f>SUM(H53:H56)</f>
        <v>409035.81</v>
      </c>
      <c r="I57" s="143"/>
      <c r="J57" s="143"/>
      <c r="K57" s="143"/>
    </row>
    <row r="58" spans="2:11" ht="13.5" thickBot="1" x14ac:dyDescent="0.25"/>
    <row r="59" spans="2:11" ht="22.5" customHeight="1" thickBot="1" x14ac:dyDescent="0.25">
      <c r="F59" s="619" t="s">
        <v>753</v>
      </c>
      <c r="G59" s="620"/>
      <c r="H59" s="523">
        <f>H20+H27+H38+H47+H57</f>
        <v>780011.19</v>
      </c>
    </row>
  </sheetData>
  <mergeCells count="17">
    <mergeCell ref="B4:F4"/>
    <mergeCell ref="B6:K6"/>
    <mergeCell ref="B22:F22"/>
    <mergeCell ref="B24:K24"/>
    <mergeCell ref="B27:G27"/>
    <mergeCell ref="F59:G59"/>
    <mergeCell ref="H53:H54"/>
    <mergeCell ref="B30:F30"/>
    <mergeCell ref="B49:F49"/>
    <mergeCell ref="B20:G20"/>
    <mergeCell ref="B38:G38"/>
    <mergeCell ref="B47:G47"/>
    <mergeCell ref="B57:G57"/>
    <mergeCell ref="B51:K51"/>
    <mergeCell ref="B32:K32"/>
    <mergeCell ref="B41:F41"/>
    <mergeCell ref="B43:K4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zoomScaleNormal="100" workbookViewId="0">
      <selection activeCell="F49" sqref="F49"/>
    </sheetView>
  </sheetViews>
  <sheetFormatPr defaultRowHeight="12.75" x14ac:dyDescent="0.2"/>
  <cols>
    <col min="1" max="1" width="1.28515625" style="41" customWidth="1"/>
    <col min="2" max="2" width="3.85546875" style="41" customWidth="1"/>
    <col min="3" max="3" width="24" style="41" customWidth="1"/>
    <col min="4" max="4" width="44.140625" style="42" customWidth="1"/>
    <col min="5" max="5" width="43.85546875" style="53" customWidth="1"/>
    <col min="6" max="6" width="14.140625" style="41" bestFit="1" customWidth="1"/>
    <col min="7" max="7" width="17.28515625" style="41" customWidth="1"/>
    <col min="8" max="8" width="12.85546875" style="41" customWidth="1"/>
    <col min="9" max="16384" width="9.140625" style="41"/>
  </cols>
  <sheetData>
    <row r="1" spans="2:8" s="252" customFormat="1" ht="15.75" x14ac:dyDescent="0.25">
      <c r="B1" s="248"/>
      <c r="C1" s="249"/>
      <c r="D1" s="250"/>
      <c r="E1" s="251"/>
      <c r="G1" s="121"/>
    </row>
    <row r="2" spans="2:8" ht="15.75" x14ac:dyDescent="0.2">
      <c r="B2" s="518" t="s">
        <v>914</v>
      </c>
    </row>
    <row r="3" spans="2:8" ht="13.5" thickBot="1" x14ac:dyDescent="0.25"/>
    <row r="4" spans="2:8" ht="20.25" thickBot="1" x14ac:dyDescent="0.3">
      <c r="B4" s="165"/>
      <c r="C4" s="632" t="s">
        <v>759</v>
      </c>
      <c r="D4" s="633"/>
      <c r="E4" s="633"/>
      <c r="F4" s="634"/>
      <c r="G4" s="166"/>
      <c r="H4" s="166"/>
    </row>
    <row r="5" spans="2:8" x14ac:dyDescent="0.2">
      <c r="B5" s="165"/>
      <c r="C5" s="165"/>
      <c r="D5" s="167"/>
      <c r="E5" s="167"/>
      <c r="F5" s="165"/>
      <c r="G5" s="166"/>
      <c r="H5" s="166"/>
    </row>
    <row r="6" spans="2:8" x14ac:dyDescent="0.2">
      <c r="B6" s="168" t="s">
        <v>760</v>
      </c>
      <c r="C6" s="169"/>
      <c r="D6" s="170"/>
      <c r="E6" s="170"/>
      <c r="F6" s="169"/>
      <c r="G6" s="171"/>
      <c r="H6" s="166"/>
    </row>
    <row r="7" spans="2:8" ht="3.75" customHeight="1" thickBot="1" x14ac:dyDescent="0.25">
      <c r="B7" s="168"/>
      <c r="C7" s="169"/>
      <c r="D7" s="170"/>
      <c r="E7" s="170"/>
      <c r="F7" s="169"/>
      <c r="G7" s="171"/>
      <c r="H7" s="166"/>
    </row>
    <row r="8" spans="2:8" ht="39" thickBot="1" x14ac:dyDescent="0.25">
      <c r="B8" s="172" t="s">
        <v>23</v>
      </c>
      <c r="C8" s="173" t="s">
        <v>761</v>
      </c>
      <c r="D8" s="174" t="s">
        <v>762</v>
      </c>
      <c r="E8" s="173" t="s">
        <v>763</v>
      </c>
      <c r="F8" s="173" t="s">
        <v>764</v>
      </c>
      <c r="G8" s="175" t="s">
        <v>765</v>
      </c>
      <c r="H8" s="166"/>
    </row>
    <row r="9" spans="2:8" x14ac:dyDescent="0.2">
      <c r="B9" s="176">
        <v>1</v>
      </c>
      <c r="C9" s="177" t="s">
        <v>766</v>
      </c>
      <c r="D9" s="178" t="s">
        <v>89</v>
      </c>
      <c r="E9" s="179" t="s">
        <v>767</v>
      </c>
      <c r="F9" s="180">
        <v>2010</v>
      </c>
      <c r="G9" s="181">
        <f>332075.1+17343.02</f>
        <v>349418.12</v>
      </c>
      <c r="H9" s="166"/>
    </row>
    <row r="10" spans="2:8" x14ac:dyDescent="0.2">
      <c r="B10" s="182">
        <v>3</v>
      </c>
      <c r="C10" s="183" t="s">
        <v>766</v>
      </c>
      <c r="D10" s="178" t="s">
        <v>89</v>
      </c>
      <c r="E10" s="184" t="s">
        <v>768</v>
      </c>
      <c r="F10" s="185">
        <v>2010</v>
      </c>
      <c r="G10" s="186">
        <v>420.73</v>
      </c>
      <c r="H10" s="166"/>
    </row>
    <row r="11" spans="2:8" x14ac:dyDescent="0.2">
      <c r="B11" s="182">
        <v>4</v>
      </c>
      <c r="C11" s="183" t="s">
        <v>766</v>
      </c>
      <c r="D11" s="178" t="s">
        <v>89</v>
      </c>
      <c r="E11" s="184" t="s">
        <v>768</v>
      </c>
      <c r="F11" s="185">
        <v>2010</v>
      </c>
      <c r="G11" s="186">
        <v>2116.7199999999998</v>
      </c>
      <c r="H11" s="166"/>
    </row>
    <row r="12" spans="2:8" x14ac:dyDescent="0.2">
      <c r="B12" s="182">
        <v>5</v>
      </c>
      <c r="C12" s="183" t="s">
        <v>766</v>
      </c>
      <c r="D12" s="178" t="s">
        <v>89</v>
      </c>
      <c r="E12" s="184" t="s">
        <v>768</v>
      </c>
      <c r="F12" s="187">
        <v>2010</v>
      </c>
      <c r="G12" s="186">
        <v>364.46</v>
      </c>
      <c r="H12" s="166"/>
    </row>
    <row r="13" spans="2:8" x14ac:dyDescent="0.2">
      <c r="B13" s="182">
        <v>6</v>
      </c>
      <c r="C13" s="183" t="s">
        <v>766</v>
      </c>
      <c r="D13" s="178" t="s">
        <v>89</v>
      </c>
      <c r="E13" s="184" t="s">
        <v>769</v>
      </c>
      <c r="F13" s="187">
        <v>2010</v>
      </c>
      <c r="G13" s="186">
        <v>690.9</v>
      </c>
      <c r="H13" s="166"/>
    </row>
    <row r="14" spans="2:8" ht="13.5" thickBot="1" x14ac:dyDescent="0.25">
      <c r="B14" s="188">
        <v>7</v>
      </c>
      <c r="C14" s="189" t="s">
        <v>766</v>
      </c>
      <c r="D14" s="190" t="s">
        <v>228</v>
      </c>
      <c r="E14" s="191" t="s">
        <v>770</v>
      </c>
      <c r="F14" s="192">
        <v>2010</v>
      </c>
      <c r="G14" s="193">
        <v>400</v>
      </c>
      <c r="H14" s="166"/>
    </row>
    <row r="15" spans="2:8" ht="13.5" thickBot="1" x14ac:dyDescent="0.25">
      <c r="B15" s="169"/>
      <c r="C15" s="169"/>
      <c r="D15" s="170"/>
      <c r="E15" s="170"/>
      <c r="F15" s="194" t="s">
        <v>22</v>
      </c>
      <c r="G15" s="195">
        <f>SUM(G9:G14)</f>
        <v>353410.93</v>
      </c>
      <c r="H15" s="166"/>
    </row>
    <row r="16" spans="2:8" x14ac:dyDescent="0.2">
      <c r="B16" s="196"/>
      <c r="C16" s="196"/>
      <c r="D16" s="197"/>
      <c r="E16" s="197"/>
      <c r="F16" s="196"/>
      <c r="G16" s="166"/>
      <c r="H16" s="166"/>
    </row>
    <row r="17" spans="2:8" x14ac:dyDescent="0.2">
      <c r="B17" s="168" t="s">
        <v>771</v>
      </c>
      <c r="C17" s="169"/>
      <c r="D17" s="170"/>
      <c r="E17" s="170"/>
      <c r="F17" s="169"/>
      <c r="G17" s="171"/>
      <c r="H17" s="166"/>
    </row>
    <row r="18" spans="2:8" ht="3.75" customHeight="1" thickBot="1" x14ac:dyDescent="0.25">
      <c r="B18" s="168"/>
      <c r="C18" s="169"/>
      <c r="D18" s="170"/>
      <c r="E18" s="170"/>
      <c r="F18" s="169"/>
      <c r="G18" s="171"/>
      <c r="H18" s="166"/>
    </row>
    <row r="19" spans="2:8" ht="39" thickBot="1" x14ac:dyDescent="0.25">
      <c r="B19" s="198" t="s">
        <v>23</v>
      </c>
      <c r="C19" s="199" t="s">
        <v>761</v>
      </c>
      <c r="D19" s="200" t="s">
        <v>762</v>
      </c>
      <c r="E19" s="199" t="s">
        <v>763</v>
      </c>
      <c r="F19" s="199" t="s">
        <v>764</v>
      </c>
      <c r="G19" s="201" t="s">
        <v>765</v>
      </c>
      <c r="H19" s="165"/>
    </row>
    <row r="20" spans="2:8" x14ac:dyDescent="0.2">
      <c r="B20" s="202">
        <v>1</v>
      </c>
      <c r="C20" s="203" t="s">
        <v>766</v>
      </c>
      <c r="D20" s="204" t="s">
        <v>503</v>
      </c>
      <c r="E20" s="205" t="s">
        <v>772</v>
      </c>
      <c r="F20" s="206">
        <v>2011</v>
      </c>
      <c r="G20" s="207">
        <v>617.63</v>
      </c>
      <c r="H20" s="165"/>
    </row>
    <row r="21" spans="2:8" x14ac:dyDescent="0.2">
      <c r="B21" s="182">
        <v>2</v>
      </c>
      <c r="C21" s="183" t="s">
        <v>766</v>
      </c>
      <c r="D21" s="208" t="s">
        <v>503</v>
      </c>
      <c r="E21" s="209" t="s">
        <v>772</v>
      </c>
      <c r="F21" s="185">
        <v>2011</v>
      </c>
      <c r="G21" s="186">
        <v>1000</v>
      </c>
      <c r="H21" s="165"/>
    </row>
    <row r="22" spans="2:8" x14ac:dyDescent="0.2">
      <c r="B22" s="182">
        <v>3</v>
      </c>
      <c r="C22" s="183" t="s">
        <v>766</v>
      </c>
      <c r="D22" s="208" t="s">
        <v>89</v>
      </c>
      <c r="E22" s="209" t="s">
        <v>768</v>
      </c>
      <c r="F22" s="185">
        <v>2011</v>
      </c>
      <c r="G22" s="186">
        <v>769.54</v>
      </c>
      <c r="H22" s="165"/>
    </row>
    <row r="23" spans="2:8" x14ac:dyDescent="0.2">
      <c r="B23" s="182">
        <v>4</v>
      </c>
      <c r="C23" s="183" t="s">
        <v>766</v>
      </c>
      <c r="D23" s="210" t="s">
        <v>773</v>
      </c>
      <c r="E23" s="184" t="s">
        <v>774</v>
      </c>
      <c r="F23" s="185">
        <v>2011</v>
      </c>
      <c r="G23" s="186">
        <v>640</v>
      </c>
      <c r="H23" s="165"/>
    </row>
    <row r="24" spans="2:8" x14ac:dyDescent="0.2">
      <c r="B24" s="182">
        <v>5</v>
      </c>
      <c r="C24" s="183" t="s">
        <v>766</v>
      </c>
      <c r="D24" s="210" t="s">
        <v>775</v>
      </c>
      <c r="E24" s="184" t="s">
        <v>774</v>
      </c>
      <c r="F24" s="185">
        <v>2011</v>
      </c>
      <c r="G24" s="186">
        <v>230</v>
      </c>
      <c r="H24" s="165"/>
    </row>
    <row r="25" spans="2:8" ht="13.5" thickBot="1" x14ac:dyDescent="0.25">
      <c r="B25" s="188">
        <v>6</v>
      </c>
      <c r="C25" s="189" t="s">
        <v>766</v>
      </c>
      <c r="D25" s="211" t="s">
        <v>773</v>
      </c>
      <c r="E25" s="212" t="s">
        <v>774</v>
      </c>
      <c r="F25" s="213">
        <v>2011</v>
      </c>
      <c r="G25" s="193">
        <v>145</v>
      </c>
      <c r="H25" s="165"/>
    </row>
    <row r="26" spans="2:8" ht="13.5" thickBot="1" x14ac:dyDescent="0.25">
      <c r="B26" s="169"/>
      <c r="C26" s="214"/>
      <c r="D26" s="215"/>
      <c r="E26" s="216"/>
      <c r="F26" s="217" t="s">
        <v>22</v>
      </c>
      <c r="G26" s="218">
        <f>SUM(G20:G25)</f>
        <v>3402.17</v>
      </c>
      <c r="H26" s="166"/>
    </row>
    <row r="27" spans="2:8" x14ac:dyDescent="0.2">
      <c r="B27" s="169"/>
      <c r="C27" s="169"/>
      <c r="D27" s="170"/>
      <c r="E27" s="170"/>
      <c r="F27" s="219"/>
      <c r="G27" s="220"/>
      <c r="H27" s="166"/>
    </row>
    <row r="28" spans="2:8" x14ac:dyDescent="0.2">
      <c r="B28" s="168" t="s">
        <v>776</v>
      </c>
      <c r="C28" s="169"/>
      <c r="D28" s="170"/>
      <c r="E28" s="170"/>
      <c r="F28" s="169"/>
      <c r="G28" s="171"/>
      <c r="H28" s="166"/>
    </row>
    <row r="29" spans="2:8" ht="3.75" customHeight="1" thickBot="1" x14ac:dyDescent="0.25">
      <c r="B29" s="168"/>
      <c r="C29" s="169"/>
      <c r="D29" s="170"/>
      <c r="E29" s="170"/>
      <c r="F29" s="169"/>
      <c r="G29" s="171"/>
      <c r="H29" s="166"/>
    </row>
    <row r="30" spans="2:8" ht="39" thickBot="1" x14ac:dyDescent="0.25">
      <c r="B30" s="221" t="s">
        <v>23</v>
      </c>
      <c r="C30" s="222" t="s">
        <v>761</v>
      </c>
      <c r="D30" s="223" t="s">
        <v>762</v>
      </c>
      <c r="E30" s="222" t="s">
        <v>763</v>
      </c>
      <c r="F30" s="222" t="s">
        <v>764</v>
      </c>
      <c r="G30" s="201" t="s">
        <v>765</v>
      </c>
      <c r="H30" s="224" t="s">
        <v>777</v>
      </c>
    </row>
    <row r="31" spans="2:8" x14ac:dyDescent="0.2">
      <c r="B31" s="202">
        <v>1</v>
      </c>
      <c r="C31" s="203" t="s">
        <v>766</v>
      </c>
      <c r="D31" s="225" t="s">
        <v>503</v>
      </c>
      <c r="E31" s="226" t="s">
        <v>778</v>
      </c>
      <c r="F31" s="206">
        <v>2012</v>
      </c>
      <c r="G31" s="227">
        <v>50.06</v>
      </c>
      <c r="H31" s="228"/>
    </row>
    <row r="32" spans="2:8" x14ac:dyDescent="0.2">
      <c r="B32" s="182">
        <v>2</v>
      </c>
      <c r="C32" s="183" t="s">
        <v>766</v>
      </c>
      <c r="D32" s="210" t="s">
        <v>503</v>
      </c>
      <c r="E32" s="209" t="s">
        <v>772</v>
      </c>
      <c r="F32" s="185">
        <v>2012</v>
      </c>
      <c r="G32" s="229">
        <v>2710.33</v>
      </c>
      <c r="H32" s="228"/>
    </row>
    <row r="33" spans="2:8" x14ac:dyDescent="0.2">
      <c r="B33" s="182">
        <v>3</v>
      </c>
      <c r="C33" s="183" t="s">
        <v>766</v>
      </c>
      <c r="D33" s="210" t="s">
        <v>90</v>
      </c>
      <c r="E33" s="230" t="s">
        <v>779</v>
      </c>
      <c r="F33" s="185">
        <v>2012</v>
      </c>
      <c r="G33" s="229">
        <v>807.61</v>
      </c>
      <c r="H33" s="228"/>
    </row>
    <row r="34" spans="2:8" ht="13.5" thickBot="1" x14ac:dyDescent="0.25">
      <c r="B34" s="188">
        <v>4</v>
      </c>
      <c r="C34" s="189" t="s">
        <v>766</v>
      </c>
      <c r="D34" s="231" t="s">
        <v>773</v>
      </c>
      <c r="E34" s="232" t="s">
        <v>774</v>
      </c>
      <c r="F34" s="213">
        <v>2012</v>
      </c>
      <c r="G34" s="233"/>
      <c r="H34" s="234">
        <v>344.4</v>
      </c>
    </row>
    <row r="35" spans="2:8" ht="13.5" thickBot="1" x14ac:dyDescent="0.25">
      <c r="B35" s="169"/>
      <c r="C35" s="169"/>
      <c r="D35" s="170"/>
      <c r="E35" s="170"/>
      <c r="F35" s="194" t="s">
        <v>22</v>
      </c>
      <c r="G35" s="195">
        <f>SUM(G31:G34)</f>
        <v>3568</v>
      </c>
      <c r="H35" s="235">
        <f>SUM(H31:H34)</f>
        <v>344.4</v>
      </c>
    </row>
    <row r="36" spans="2:8" ht="13.5" thickBot="1" x14ac:dyDescent="0.25">
      <c r="B36" s="169"/>
      <c r="C36" s="169"/>
      <c r="D36" s="170"/>
      <c r="E36" s="170"/>
      <c r="F36" s="219"/>
      <c r="G36" s="220"/>
      <c r="H36" s="166"/>
    </row>
    <row r="37" spans="2:8" ht="18.75" thickBot="1" x14ac:dyDescent="0.3">
      <c r="B37" s="165"/>
      <c r="C37" s="165"/>
      <c r="D37" s="167"/>
      <c r="E37" s="236" t="s">
        <v>780</v>
      </c>
      <c r="F37" s="635">
        <f>G15+G26+G35+H35</f>
        <v>360725.5</v>
      </c>
      <c r="G37" s="636"/>
      <c r="H37" s="166"/>
    </row>
    <row r="38" spans="2:8" x14ac:dyDescent="0.2">
      <c r="B38" s="165"/>
      <c r="C38" s="237" t="s">
        <v>781</v>
      </c>
      <c r="D38" s="238">
        <f>G20+G21+G31+G32+G33</f>
        <v>5185.63</v>
      </c>
      <c r="E38" s="239"/>
      <c r="F38" s="165"/>
      <c r="G38" s="166"/>
      <c r="H38" s="166"/>
    </row>
    <row r="39" spans="2:8" x14ac:dyDescent="0.2">
      <c r="B39" s="165"/>
      <c r="C39" s="240" t="s">
        <v>768</v>
      </c>
      <c r="D39" s="241">
        <f>G10+G11+G12+G22</f>
        <v>3671.45</v>
      </c>
      <c r="E39" s="167"/>
      <c r="F39" s="165"/>
      <c r="G39" s="166"/>
      <c r="H39" s="166"/>
    </row>
    <row r="40" spans="2:8" x14ac:dyDescent="0.2">
      <c r="B40" s="165"/>
      <c r="C40" s="240" t="s">
        <v>782</v>
      </c>
      <c r="D40" s="241">
        <f>G13</f>
        <v>690.9</v>
      </c>
      <c r="E40" s="167"/>
      <c r="F40" s="165"/>
      <c r="G40" s="166"/>
      <c r="H40" s="166"/>
    </row>
    <row r="41" spans="2:8" x14ac:dyDescent="0.2">
      <c r="B41" s="165"/>
      <c r="C41" s="240" t="s">
        <v>774</v>
      </c>
      <c r="D41" s="241">
        <f>G23+G24+G25+H34</f>
        <v>1359.4</v>
      </c>
      <c r="E41" s="167"/>
      <c r="F41" s="165"/>
      <c r="G41" s="166"/>
      <c r="H41" s="166"/>
    </row>
    <row r="42" spans="2:8" x14ac:dyDescent="0.2">
      <c r="B42" s="165"/>
      <c r="C42" s="242" t="s">
        <v>783</v>
      </c>
      <c r="D42" s="243">
        <f>G9</f>
        <v>349418.12</v>
      </c>
      <c r="E42" s="167"/>
      <c r="F42" s="165"/>
      <c r="G42" s="166"/>
      <c r="H42" s="166"/>
    </row>
    <row r="43" spans="2:8" ht="13.5" thickBot="1" x14ac:dyDescent="0.25">
      <c r="B43" s="165"/>
      <c r="C43" s="244" t="s">
        <v>770</v>
      </c>
      <c r="D43" s="245">
        <f>G14</f>
        <v>400</v>
      </c>
      <c r="E43" s="167"/>
      <c r="F43" s="165"/>
      <c r="G43" s="166"/>
      <c r="H43" s="166"/>
    </row>
    <row r="44" spans="2:8" ht="13.5" thickBot="1" x14ac:dyDescent="0.25">
      <c r="B44" s="165"/>
      <c r="C44" s="246"/>
      <c r="D44" s="247">
        <f>SUM(D38:D43)</f>
        <v>360725.5</v>
      </c>
      <c r="E44" s="167"/>
      <c r="F44" s="165"/>
      <c r="G44" s="166"/>
      <c r="H44" s="166"/>
    </row>
  </sheetData>
  <mergeCells count="2">
    <mergeCell ref="C4:F4"/>
    <mergeCell ref="F37:G37"/>
  </mergeCells>
  <phoneticPr fontId="18" type="noConversion"/>
  <pageMargins left="0.75" right="0.75" top="1" bottom="1" header="0.5" footer="0.5"/>
  <pageSetup paperSize="9"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8"/>
  <sheetViews>
    <sheetView zoomScaleNormal="100" workbookViewId="0">
      <selection activeCell="G14" sqref="G14"/>
    </sheetView>
  </sheetViews>
  <sheetFormatPr defaultRowHeight="12.75" x14ac:dyDescent="0.2"/>
  <cols>
    <col min="1" max="1" width="2" customWidth="1"/>
    <col min="2" max="2" width="4.140625" style="52" customWidth="1"/>
    <col min="3" max="3" width="71.28515625" customWidth="1"/>
  </cols>
  <sheetData>
    <row r="2" spans="2:4" ht="15" customHeight="1" x14ac:dyDescent="0.2">
      <c r="B2" s="524" t="s">
        <v>915</v>
      </c>
      <c r="C2" s="524"/>
    </row>
    <row r="3" spans="2:4" ht="13.5" thickBot="1" x14ac:dyDescent="0.25">
      <c r="C3" s="23"/>
    </row>
    <row r="4" spans="2:4" ht="81.75" customHeight="1" thickBot="1" x14ac:dyDescent="0.3">
      <c r="B4" s="637" t="s">
        <v>88</v>
      </c>
      <c r="C4" s="638"/>
      <c r="D4" s="57"/>
    </row>
    <row r="5" spans="2:4" ht="9" customHeight="1" x14ac:dyDescent="0.25">
      <c r="B5" s="56"/>
      <c r="C5" s="56"/>
      <c r="D5" s="57"/>
    </row>
    <row r="6" spans="2:4" ht="13.5" thickBot="1" x14ac:dyDescent="0.25"/>
    <row r="7" spans="2:4" ht="33.75" customHeight="1" thickBot="1" x14ac:dyDescent="0.25">
      <c r="B7" s="525" t="s">
        <v>23</v>
      </c>
      <c r="C7" s="526" t="s">
        <v>38</v>
      </c>
    </row>
    <row r="8" spans="2:4" ht="16.5" customHeight="1" x14ac:dyDescent="0.2">
      <c r="B8" s="639" t="s">
        <v>671</v>
      </c>
      <c r="C8" s="640"/>
    </row>
    <row r="9" spans="2:4" ht="18" customHeight="1" x14ac:dyDescent="0.2">
      <c r="B9" s="527">
        <v>1</v>
      </c>
      <c r="C9" s="528" t="s">
        <v>665</v>
      </c>
    </row>
    <row r="10" spans="2:4" ht="18" customHeight="1" x14ac:dyDescent="0.2">
      <c r="B10" s="527">
        <v>2</v>
      </c>
      <c r="C10" s="528" t="s">
        <v>666</v>
      </c>
    </row>
    <row r="11" spans="2:4" ht="18" customHeight="1" x14ac:dyDescent="0.2">
      <c r="B11" s="527">
        <v>3</v>
      </c>
      <c r="C11" s="528" t="s">
        <v>667</v>
      </c>
    </row>
    <row r="12" spans="2:4" ht="18" customHeight="1" x14ac:dyDescent="0.2">
      <c r="B12" s="527">
        <v>4</v>
      </c>
      <c r="C12" s="528" t="s">
        <v>668</v>
      </c>
    </row>
    <row r="13" spans="2:4" ht="18" customHeight="1" x14ac:dyDescent="0.2">
      <c r="B13" s="527">
        <v>5</v>
      </c>
      <c r="C13" s="528" t="s">
        <v>669</v>
      </c>
    </row>
    <row r="14" spans="2:4" ht="18" customHeight="1" x14ac:dyDescent="0.2">
      <c r="B14" s="527">
        <v>6</v>
      </c>
      <c r="C14" s="528" t="s">
        <v>670</v>
      </c>
    </row>
    <row r="15" spans="2:4" ht="16.5" customHeight="1" x14ac:dyDescent="0.2">
      <c r="B15" s="641" t="s">
        <v>874</v>
      </c>
      <c r="C15" s="642"/>
    </row>
    <row r="16" spans="2:4" ht="18" customHeight="1" x14ac:dyDescent="0.2">
      <c r="B16" s="527">
        <v>1</v>
      </c>
      <c r="C16" s="528" t="s">
        <v>875</v>
      </c>
    </row>
    <row r="17" spans="2:3" ht="16.5" customHeight="1" x14ac:dyDescent="0.2">
      <c r="B17" s="643" t="s">
        <v>876</v>
      </c>
      <c r="C17" s="644"/>
    </row>
    <row r="18" spans="2:3" ht="18" customHeight="1" thickBot="1" x14ac:dyDescent="0.25">
      <c r="B18" s="529">
        <v>1</v>
      </c>
      <c r="C18" s="530" t="s">
        <v>877</v>
      </c>
    </row>
  </sheetData>
  <mergeCells count="4">
    <mergeCell ref="B4:C4"/>
    <mergeCell ref="B8:C8"/>
    <mergeCell ref="B15:C15"/>
    <mergeCell ref="B17:C1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3</vt:i4>
      </vt:variant>
    </vt:vector>
  </HeadingPairs>
  <TitlesOfParts>
    <vt:vector size="11" baseType="lpstr">
      <vt:lpstr>informacje ogólne</vt:lpstr>
      <vt:lpstr>budynki</vt:lpstr>
      <vt:lpstr>elektronika </vt:lpstr>
      <vt:lpstr>środki trwałe</vt:lpstr>
      <vt:lpstr>pojazdy</vt:lpstr>
      <vt:lpstr>maszyny</vt:lpstr>
      <vt:lpstr>szkody</vt:lpstr>
      <vt:lpstr>lokalizacje</vt:lpstr>
      <vt:lpstr>budynki!Obszar_wydruku</vt:lpstr>
      <vt:lpstr>'elektronika '!Obszar_wydruku</vt:lpstr>
      <vt:lpstr>pojazdy!Obszar_wydruku</vt:lpstr>
    </vt:vector>
  </TitlesOfParts>
  <Company>MedicEuro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Bogdan Lipski</cp:lastModifiedBy>
  <cp:lastPrinted>2012-09-22T19:15:48Z</cp:lastPrinted>
  <dcterms:created xsi:type="dcterms:W3CDTF">2004-04-21T13:58:08Z</dcterms:created>
  <dcterms:modified xsi:type="dcterms:W3CDTF">2012-09-24T10:31:59Z</dcterms:modified>
</cp:coreProperties>
</file>